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0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/Users/adonismerchan/Desktop/formatos_nuevos/"/>
    </mc:Choice>
  </mc:AlternateContent>
  <xr:revisionPtr revIDLastSave="0" documentId="13_ncr:1_{681C8B10-35D4-844B-96B6-71D7924E62AB}" xr6:coauthVersionLast="47" xr6:coauthVersionMax="47" xr10:uidLastSave="{00000000-0000-0000-0000-000000000000}"/>
  <bookViews>
    <workbookView xWindow="2340" yWindow="580" windowWidth="24960" windowHeight="18960" tabRatio="834" activeTab="9" xr2:uid="{00000000-000D-0000-FFFF-FFFF00000000}"/>
  </bookViews>
  <sheets>
    <sheet name="Nomenclaturas" sheetId="25" r:id="rId1"/>
    <sheet name="Caratulas" sheetId="7" r:id="rId2"/>
    <sheet name="Id_Proyecto" sheetId="8" r:id="rId3"/>
    <sheet name="TramosAP" sheetId="16" r:id="rId4"/>
    <sheet name="AccesoriosAP" sheetId="15" r:id="rId5"/>
    <sheet name="Collarines" sheetId="13" r:id="rId6"/>
    <sheet name="Plantilla_Alc" sheetId="10" r:id="rId7"/>
    <sheet name="DATOS_ALCANTARILLADO" sheetId="24" r:id="rId8"/>
    <sheet name="Sumideros" sheetId="28" r:id="rId9"/>
    <sheet name="TILL" sheetId="33" r:id="rId10"/>
    <sheet name="TILL_PARA COMERCIAL" sheetId="35" state="hidden" r:id="rId11"/>
  </sheets>
  <definedNames>
    <definedName name="_xlnm.Print_Area" localSheetId="2">Id_Proyecto!$A$1:$K$28</definedName>
    <definedName name="Z_3C1F0AA0_6916_47EC_AFD3_D608039E36BB_.wvu.Cols" localSheetId="5" hidden="1">Collarines!#REF!</definedName>
    <definedName name="Z_3C1F0AA0_6916_47EC_AFD3_D608039E36BB_.wvu.Cols" localSheetId="8" hidden="1">Sumideros!#REF!</definedName>
    <definedName name="Z_3C1F0AA0_6916_47EC_AFD3_D608039E36BB_.wvu.PrintArea" localSheetId="2" hidden="1">Id_Proyecto!$A$1:$K$28</definedName>
  </definedNames>
  <calcPr calcId="191029"/>
  <customWorkbookViews>
    <customWorkbookView name="  - Vista personalizada" guid="{3C1F0AA0-6916-47EC-AFD3-D608039E36BB}" mergeInterval="0" personalView="1" maximized="1" windowWidth="1312" windowHeight="777" tabRatio="915" activeSheetId="10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0" i="10" l="1"/>
  <c r="I10" i="10"/>
  <c r="F10" i="10" s="1"/>
  <c r="H10" i="10"/>
  <c r="L9" i="10"/>
  <c r="I9" i="10"/>
  <c r="H9" i="10"/>
  <c r="L8" i="10"/>
  <c r="I8" i="10"/>
  <c r="H8" i="10"/>
  <c r="L7" i="10"/>
  <c r="I7" i="10"/>
  <c r="H7" i="10"/>
  <c r="L6" i="10"/>
  <c r="I6" i="10"/>
  <c r="H6" i="10"/>
  <c r="F9" i="10" l="1"/>
  <c r="F8" i="10"/>
  <c r="F7" i="10"/>
  <c r="F6" i="10"/>
  <c r="P10" i="24"/>
  <c r="O10" i="24"/>
  <c r="N10" i="24"/>
  <c r="M10" i="24"/>
  <c r="L10" i="24"/>
  <c r="K10" i="24"/>
  <c r="J10" i="24"/>
  <c r="I10" i="24"/>
  <c r="H10" i="24"/>
  <c r="G10" i="24"/>
  <c r="F10" i="24"/>
  <c r="E10" i="24"/>
  <c r="D10" i="24"/>
  <c r="C10" i="24"/>
  <c r="B10" i="24"/>
  <c r="A10" i="24"/>
  <c r="P9" i="24"/>
  <c r="O9" i="24"/>
  <c r="N9" i="24"/>
  <c r="M9" i="24"/>
  <c r="L9" i="24"/>
  <c r="K9" i="24"/>
  <c r="J9" i="24"/>
  <c r="I9" i="24"/>
  <c r="H9" i="24"/>
  <c r="G9" i="24"/>
  <c r="F9" i="24"/>
  <c r="E9" i="24"/>
  <c r="D9" i="24"/>
  <c r="C9" i="24"/>
  <c r="B9" i="24"/>
  <c r="A9" i="24"/>
  <c r="P8" i="24"/>
  <c r="O8" i="24"/>
  <c r="N8" i="24"/>
  <c r="M8" i="24"/>
  <c r="L8" i="24"/>
  <c r="K8" i="24"/>
  <c r="J8" i="24"/>
  <c r="I8" i="24"/>
  <c r="H8" i="24"/>
  <c r="G8" i="24"/>
  <c r="F8" i="24"/>
  <c r="E8" i="24"/>
  <c r="D8" i="24"/>
  <c r="C8" i="24"/>
  <c r="B8" i="24"/>
  <c r="A8" i="24"/>
  <c r="P7" i="24"/>
  <c r="O7" i="24"/>
  <c r="N7" i="24"/>
  <c r="M7" i="24"/>
  <c r="L7" i="24"/>
  <c r="K7" i="24"/>
  <c r="J7" i="24"/>
  <c r="I7" i="24"/>
  <c r="H7" i="24"/>
  <c r="G7" i="24"/>
  <c r="F7" i="24"/>
  <c r="E7" i="24"/>
  <c r="D7" i="24"/>
  <c r="C7" i="24"/>
  <c r="B7" i="24"/>
  <c r="A7" i="24"/>
  <c r="C5" i="8" l="1"/>
  <c r="A5" i="24" l="1"/>
  <c r="B5" i="24"/>
  <c r="C5" i="24"/>
  <c r="D5" i="24"/>
  <c r="E5" i="24"/>
  <c r="F5" i="24"/>
  <c r="I5" i="24"/>
  <c r="J5" i="24"/>
  <c r="L5" i="24"/>
  <c r="M5" i="24"/>
  <c r="N5" i="24"/>
  <c r="O5" i="24"/>
  <c r="P5" i="24"/>
  <c r="A6" i="24"/>
  <c r="B6" i="24"/>
  <c r="C6" i="24"/>
  <c r="D6" i="24"/>
  <c r="E6" i="24"/>
  <c r="F6" i="24"/>
  <c r="I6" i="24"/>
  <c r="J6" i="24"/>
  <c r="L6" i="24"/>
  <c r="M6" i="24"/>
  <c r="N6" i="24"/>
  <c r="O6" i="24"/>
  <c r="P6" i="24"/>
  <c r="K6" i="24"/>
  <c r="H6" i="24"/>
  <c r="L5" i="10"/>
  <c r="K5" i="24" s="1"/>
  <c r="I5" i="10"/>
  <c r="H5" i="10"/>
  <c r="G5" i="24" s="1"/>
  <c r="L4" i="10"/>
  <c r="I4" i="10"/>
  <c r="H4" i="10"/>
  <c r="H5" i="24" l="1"/>
  <c r="F5" i="10"/>
  <c r="F4" i="10"/>
  <c r="G6" i="24"/>
  <c r="A1" i="35"/>
  <c r="D18" i="8" l="1"/>
  <c r="D16" i="8"/>
  <c r="D12" i="8"/>
  <c r="D8" i="8"/>
  <c r="D7" i="8"/>
  <c r="A1" i="33" l="1"/>
  <c r="A1" i="28"/>
  <c r="A1" i="24"/>
  <c r="A1" i="15"/>
  <c r="A1" i="13"/>
  <c r="A1" i="16"/>
  <c r="P4" i="24" l="1"/>
  <c r="P3" i="24"/>
  <c r="E12" i="28"/>
  <c r="B12" i="28"/>
  <c r="F4" i="24"/>
  <c r="I12" i="28"/>
  <c r="D15" i="28"/>
  <c r="I3" i="24"/>
  <c r="L4" i="24"/>
  <c r="M4" i="24"/>
  <c r="N4" i="24"/>
  <c r="O4" i="24"/>
  <c r="M3" i="24"/>
  <c r="N3" i="24"/>
  <c r="O3" i="24"/>
  <c r="L3" i="24"/>
  <c r="I4" i="24"/>
  <c r="J4" i="24"/>
  <c r="J3" i="24"/>
  <c r="A4" i="24"/>
  <c r="A3" i="24"/>
  <c r="E4" i="24"/>
  <c r="D4" i="24"/>
  <c r="B4" i="24"/>
  <c r="G4" i="24"/>
  <c r="G3" i="24"/>
  <c r="C4" i="24"/>
  <c r="H3" i="24"/>
  <c r="K3" i="24" l="1"/>
  <c r="H4" i="24"/>
  <c r="K4" i="24"/>
</calcChain>
</file>

<file path=xl/sharedStrings.xml><?xml version="1.0" encoding="utf-8"?>
<sst xmlns="http://schemas.openxmlformats.org/spreadsheetml/2006/main" count="530" uniqueCount="317">
  <si>
    <t>Material</t>
  </si>
  <si>
    <t>Observaciones</t>
  </si>
  <si>
    <t>R1 (m.)</t>
  </si>
  <si>
    <t>Estado</t>
  </si>
  <si>
    <t>Tipo Calzada</t>
  </si>
  <si>
    <t>EB</t>
  </si>
  <si>
    <t>Pozo No.</t>
  </si>
  <si>
    <t>Tipo Pozo</t>
  </si>
  <si>
    <t>Descripción</t>
  </si>
  <si>
    <t>Observaciones:</t>
  </si>
  <si>
    <t>Contratista</t>
  </si>
  <si>
    <t>Fiscalizador</t>
  </si>
  <si>
    <t>Responsable Unidad de Catastros</t>
  </si>
  <si>
    <t>REV</t>
  </si>
  <si>
    <t>CONTRATO No.:</t>
  </si>
  <si>
    <t>CONTRATISTA:</t>
  </si>
  <si>
    <t>OBRA:</t>
  </si>
  <si>
    <t>FISCALIZADOR:</t>
  </si>
  <si>
    <t>Nombre del Proyecto:</t>
  </si>
  <si>
    <t>Nombre Urbanización,  Barrio, Calle o sector a identificar:</t>
  </si>
  <si>
    <t>Constructor o Contratista:</t>
  </si>
  <si>
    <t>No. Contrato:</t>
  </si>
  <si>
    <t>Topógrafo:</t>
  </si>
  <si>
    <t>Revisado por responsable de Unidad de Catastros:</t>
  </si>
  <si>
    <t>PVC</t>
  </si>
  <si>
    <t>CR</t>
  </si>
  <si>
    <t>Fecha Entrega</t>
  </si>
  <si>
    <t>Cota de entrada</t>
  </si>
  <si>
    <t>Cota de salida</t>
  </si>
  <si>
    <t>Longitud</t>
  </si>
  <si>
    <t>Diametro</t>
  </si>
  <si>
    <t xml:space="preserve">Clase Presión </t>
  </si>
  <si>
    <t>Tipo Unión</t>
  </si>
  <si>
    <t>Fecha Inst. o Servicio</t>
  </si>
  <si>
    <t>UE</t>
  </si>
  <si>
    <t>Dist(m)</t>
  </si>
  <si>
    <t>Descripcion</t>
  </si>
  <si>
    <t>Diametro   (mm)</t>
  </si>
  <si>
    <t>Profundidad   (m)</t>
  </si>
  <si>
    <t>Referencia 1</t>
  </si>
  <si>
    <t>Referencia 2</t>
  </si>
  <si>
    <t>Ref. A</t>
  </si>
  <si>
    <t>Ref. B</t>
  </si>
  <si>
    <t>Clase Alcantarillado</t>
  </si>
  <si>
    <t>Forma Tuberia</t>
  </si>
  <si>
    <t xml:space="preserve">Tramo </t>
  </si>
  <si>
    <t>Salto</t>
  </si>
  <si>
    <t>Pendiente %</t>
  </si>
  <si>
    <t>N</t>
  </si>
  <si>
    <t>C</t>
  </si>
  <si>
    <t>Obsrvaciones</t>
  </si>
  <si>
    <t>Profundidad Entra</t>
  </si>
  <si>
    <t>Profundidad Sale</t>
  </si>
  <si>
    <t>Ref. 1</t>
  </si>
  <si>
    <t>Ref. 2</t>
  </si>
  <si>
    <t>Cota de Tapa</t>
  </si>
  <si>
    <t>NOMENCLATURA</t>
  </si>
  <si>
    <t>Los cuadros deben ser llenados con los identificadores para estandarización de la información</t>
  </si>
  <si>
    <t>TIPO DE UNION</t>
  </si>
  <si>
    <t>TIPO DE CALZADA</t>
  </si>
  <si>
    <t>MATERIAL DE TUBERIA</t>
  </si>
  <si>
    <t>CLASEPRESION NORMAL</t>
  </si>
  <si>
    <t>(UNIDAD: MPA)</t>
  </si>
  <si>
    <t>IDENT</t>
  </si>
  <si>
    <t>TIPO</t>
  </si>
  <si>
    <t>TIPO (BAR)</t>
  </si>
  <si>
    <t>Liso</t>
  </si>
  <si>
    <t>Pavimento Rígido</t>
  </si>
  <si>
    <t>Cruz</t>
  </si>
  <si>
    <t>AC</t>
  </si>
  <si>
    <t>Asbesto Cemento</t>
  </si>
  <si>
    <t>A</t>
  </si>
  <si>
    <t>Válvula de aire</t>
  </si>
  <si>
    <t>Tapa</t>
  </si>
  <si>
    <t>1.6</t>
  </si>
  <si>
    <t>Brida</t>
  </si>
  <si>
    <t>Asfalto</t>
  </si>
  <si>
    <t>TE</t>
  </si>
  <si>
    <t>Tee</t>
  </si>
  <si>
    <t>Cloruro de Poietileno</t>
  </si>
  <si>
    <t>Válvula de purga</t>
  </si>
  <si>
    <t>Caja</t>
  </si>
  <si>
    <t>Punta Mecánica</t>
  </si>
  <si>
    <t>Adoquín</t>
  </si>
  <si>
    <t>UN</t>
  </si>
  <si>
    <t>Unión</t>
  </si>
  <si>
    <t>HF</t>
  </si>
  <si>
    <t>Hierro Fundido</t>
  </si>
  <si>
    <t>CC</t>
  </si>
  <si>
    <t>Compuerta Cuadro</t>
  </si>
  <si>
    <t>Otro</t>
  </si>
  <si>
    <t>0.6</t>
  </si>
  <si>
    <t>Espiga Campana</t>
  </si>
  <si>
    <t>Adocreto</t>
  </si>
  <si>
    <t>YE</t>
  </si>
  <si>
    <t>Ye</t>
  </si>
  <si>
    <t>HD</t>
  </si>
  <si>
    <t>Hierro Ductil</t>
  </si>
  <si>
    <t>CV</t>
  </si>
  <si>
    <t>Compuerta Volante</t>
  </si>
  <si>
    <t>Visible</t>
  </si>
  <si>
    <t>0.8</t>
  </si>
  <si>
    <t>Elastométrico</t>
  </si>
  <si>
    <t>Lastre</t>
  </si>
  <si>
    <t>AO</t>
  </si>
  <si>
    <t>CU</t>
  </si>
  <si>
    <t>Cobre</t>
  </si>
  <si>
    <t>No Visible</t>
  </si>
  <si>
    <t>Tierra</t>
  </si>
  <si>
    <t>TO</t>
  </si>
  <si>
    <t>Otra</t>
  </si>
  <si>
    <t>TIPO REJILLA</t>
  </si>
  <si>
    <t>MARCA: Hidrante, Válvula</t>
  </si>
  <si>
    <t>ESTADOS</t>
  </si>
  <si>
    <t>RH</t>
  </si>
  <si>
    <t>Hierro</t>
  </si>
  <si>
    <t>MU</t>
  </si>
  <si>
    <t>Muller</t>
  </si>
  <si>
    <t>ED</t>
  </si>
  <si>
    <t>Disponible</t>
  </si>
  <si>
    <t>RPL</t>
  </si>
  <si>
    <t>Platino</t>
  </si>
  <si>
    <t>Torino</t>
  </si>
  <si>
    <t>END</t>
  </si>
  <si>
    <t>No disponible</t>
  </si>
  <si>
    <t>RPR</t>
  </si>
  <si>
    <t>Piedra</t>
  </si>
  <si>
    <t>EC</t>
  </si>
  <si>
    <t>Ecuaval</t>
  </si>
  <si>
    <t>EF</t>
  </si>
  <si>
    <t>Funciona bien</t>
  </si>
  <si>
    <t>TH</t>
  </si>
  <si>
    <t>Thuri</t>
  </si>
  <si>
    <t>ENF</t>
  </si>
  <si>
    <t>No funciona</t>
  </si>
  <si>
    <t xml:space="preserve">  </t>
  </si>
  <si>
    <t>HO</t>
  </si>
  <si>
    <t>Buen estado</t>
  </si>
  <si>
    <t>EM</t>
  </si>
  <si>
    <t>Mal estado</t>
  </si>
  <si>
    <t>EDF</t>
  </si>
  <si>
    <t>Disponible y funciona</t>
  </si>
  <si>
    <t>EDNF</t>
  </si>
  <si>
    <t>Disponible y no funciona</t>
  </si>
  <si>
    <t>EP</t>
  </si>
  <si>
    <t>Pendiente</t>
  </si>
  <si>
    <t>MATERIAL CANAL</t>
  </si>
  <si>
    <t>TIPO CANAL</t>
  </si>
  <si>
    <t>TIPO POZO</t>
  </si>
  <si>
    <t>H.S.</t>
  </si>
  <si>
    <t>Hormigón Simple</t>
  </si>
  <si>
    <t>CIRCULAR</t>
  </si>
  <si>
    <t>DER</t>
  </si>
  <si>
    <t>DERIVACIÓN</t>
  </si>
  <si>
    <t>Cloruro de Polietileno</t>
  </si>
  <si>
    <t>RCT</t>
  </si>
  <si>
    <t>RECTANGULAR</t>
  </si>
  <si>
    <t>REVISIÓN</t>
  </si>
  <si>
    <t>H.A.</t>
  </si>
  <si>
    <t>Hormigón Armado</t>
  </si>
  <si>
    <t>BL</t>
  </si>
  <si>
    <t>BAUL</t>
  </si>
  <si>
    <t>DE</t>
  </si>
  <si>
    <t>DISIPADOR DE ENERGÍA</t>
  </si>
  <si>
    <t>MP</t>
  </si>
  <si>
    <t>Manpostería de Piedra</t>
  </si>
  <si>
    <t>TRP</t>
  </si>
  <si>
    <t>TRAPEZOIDAL</t>
  </si>
  <si>
    <t>ML</t>
  </si>
  <si>
    <t>Manpostería de Ladrillo</t>
  </si>
  <si>
    <t>MN</t>
  </si>
  <si>
    <t>MOLDE NEUMATICO</t>
  </si>
  <si>
    <t>H.C</t>
  </si>
  <si>
    <t>Hormigón Ciclópeo</t>
  </si>
  <si>
    <t>AD</t>
  </si>
  <si>
    <t>ADO</t>
  </si>
  <si>
    <t>L</t>
  </si>
  <si>
    <t>T</t>
  </si>
  <si>
    <t>TIPO DE ACCESORIOS O VALVULAS</t>
  </si>
  <si>
    <t>B</t>
  </si>
  <si>
    <t>PM</t>
  </si>
  <si>
    <t xml:space="preserve">E </t>
  </si>
  <si>
    <t>O</t>
  </si>
  <si>
    <t>R</t>
  </si>
  <si>
    <t xml:space="preserve">T   </t>
  </si>
  <si>
    <t>V</t>
  </si>
  <si>
    <t>NV</t>
  </si>
  <si>
    <t>VA</t>
  </si>
  <si>
    <t>VP</t>
  </si>
  <si>
    <t xml:space="preserve">TIPO DE OBRA </t>
  </si>
  <si>
    <t>Existente</t>
  </si>
  <si>
    <t>Nuevo</t>
  </si>
  <si>
    <t>Cota de Entrada</t>
  </si>
  <si>
    <t>Cota de Salida</t>
  </si>
  <si>
    <t>TEE</t>
  </si>
  <si>
    <t>FISCALIZADOR ETAPA:</t>
  </si>
  <si>
    <t>Fiscalizador ETAPA:</t>
  </si>
  <si>
    <t>J %</t>
  </si>
  <si>
    <t>Sum. N°</t>
  </si>
  <si>
    <t>Ancho</t>
  </si>
  <si>
    <t>Largo</t>
  </si>
  <si>
    <t>Prof.</t>
  </si>
  <si>
    <t>Diam.</t>
  </si>
  <si>
    <t>Mat.</t>
  </si>
  <si>
    <t>Conectada a Tramo / Pozo</t>
  </si>
  <si>
    <t>Long. Tub Acom.</t>
  </si>
  <si>
    <t>OBSERVACIONES</t>
  </si>
  <si>
    <t>CT</t>
  </si>
  <si>
    <t>Fiscalizador Externo:</t>
  </si>
  <si>
    <t>FECHA DE INICIO DE OBRA:</t>
  </si>
  <si>
    <t>FECHA DE TERMINACION DE OBRA:</t>
  </si>
  <si>
    <t>Id  Tuberia</t>
  </si>
  <si>
    <t>Id Accesorio</t>
  </si>
  <si>
    <t>Nombre accesorio</t>
  </si>
  <si>
    <t>Coordenadas accesorio</t>
  </si>
  <si>
    <t>Este (X)</t>
  </si>
  <si>
    <t>Norte (Y)</t>
  </si>
  <si>
    <t>Fecha instalacion</t>
  </si>
  <si>
    <t>Material collarin</t>
  </si>
  <si>
    <t>Diametro collarin</t>
  </si>
  <si>
    <t>Profundidad collarin</t>
  </si>
  <si>
    <t>Coordenadas collarin</t>
  </si>
  <si>
    <t>Referencias Collarin</t>
  </si>
  <si>
    <t>Norte (N)</t>
  </si>
  <si>
    <t>E-MAIL:</t>
  </si>
  <si>
    <t>Núm. teléfono:</t>
  </si>
  <si>
    <t>HF IMPORTADO</t>
  </si>
  <si>
    <t>DESCRIPCION DE LA OBRA</t>
  </si>
  <si>
    <t>VEREDA</t>
  </si>
  <si>
    <t>NOMBRE ABONADO</t>
  </si>
  <si>
    <t>CLAVE CATASTRAL</t>
  </si>
  <si>
    <t>TIPO CALZADA</t>
  </si>
  <si>
    <t>FECHA INSTALACION</t>
  </si>
  <si>
    <t>TILL NORTE</t>
  </si>
  <si>
    <t>TILL ESTE</t>
  </si>
  <si>
    <t>Ubicación Sumidero</t>
  </si>
  <si>
    <t>Diámetro</t>
  </si>
  <si>
    <t>POSTE LUZ</t>
  </si>
  <si>
    <t>000-0000</t>
  </si>
  <si>
    <t>NOMBRE DEL CONTRATISTA</t>
  </si>
  <si>
    <t>NOMBRE FISCALIZADOR</t>
  </si>
  <si>
    <t>NOMBRE ADMINISTRADOR ETAPA</t>
  </si>
  <si>
    <t>MM/AAAA</t>
  </si>
  <si>
    <t>JERVES AYAVACA NESTORIO EDUARDO</t>
  </si>
  <si>
    <t>0902009005000</t>
  </si>
  <si>
    <t>PALACIOS DURAN CARMEN CRUZ</t>
  </si>
  <si>
    <t>0902009083000</t>
  </si>
  <si>
    <t>PR</t>
  </si>
  <si>
    <t>P1</t>
  </si>
  <si>
    <t xml:space="preserve">NOTA 1: </t>
  </si>
  <si>
    <t>En CAD graficar red de acuerdo al sentido de flujo, es decir de cota mayor a cota menor</t>
  </si>
  <si>
    <t>NOTA 2:</t>
  </si>
  <si>
    <t>Descripción2</t>
  </si>
  <si>
    <t>NOTA 3:</t>
  </si>
  <si>
    <t>En CAD el texto de la cota de tapa debe tener una ángulo de rotación de 0°0'0"</t>
  </si>
  <si>
    <t>NOTA 4:</t>
  </si>
  <si>
    <t>En esta plantilla igual ingresar datos desde la cota mayor a cota menor</t>
  </si>
  <si>
    <t>Las referencias de pozos de alcantarillado unicamente se requerirán en calles de tierra</t>
  </si>
  <si>
    <t>POZO TILL DIAMETRO</t>
  </si>
  <si>
    <t>RED DOMICILIARA DIAMETRO</t>
  </si>
  <si>
    <t>RED DOMICILIARA MATERIAL</t>
  </si>
  <si>
    <t>ITEM</t>
  </si>
  <si>
    <t>NOMBRE BENEFICIARIO</t>
  </si>
  <si>
    <t>CEDULA DE IDENTIDAD / RUC</t>
  </si>
  <si>
    <t>CONTRATO</t>
  </si>
  <si>
    <t>Nro. MEDIDOR</t>
  </si>
  <si>
    <t>CODIGO ETAPA</t>
  </si>
  <si>
    <t>0103605507</t>
  </si>
  <si>
    <t>A0132365</t>
  </si>
  <si>
    <t>UBICACIÓN</t>
  </si>
  <si>
    <t>SAN JOSE DE BALZAY</t>
  </si>
  <si>
    <t>TIPO TILL</t>
  </si>
  <si>
    <t>INDIVIDUAL</t>
  </si>
  <si>
    <t>CONDOMINIAL</t>
  </si>
  <si>
    <t>EL NUMERO DE ITEM DE LA PLANILLA DEBE SER EL MISMO QUE SE REGISTRE EN EL PLANO DE CATASTRO</t>
  </si>
  <si>
    <t xml:space="preserve">NOTA 2: </t>
  </si>
  <si>
    <t>A0132366</t>
  </si>
  <si>
    <t>A0132367</t>
  </si>
  <si>
    <t>A0132368</t>
  </si>
  <si>
    <t>ESTE ARCHIVO DIGITAL EN EXCEL DEBE SER INCLUÍDO A LAS FICHAS DE CATASTRO DE DOMICILIARIAS</t>
  </si>
  <si>
    <t>CAJA MEDIDOR</t>
  </si>
  <si>
    <t>63x1/2"</t>
  </si>
  <si>
    <t>NO_ITEM</t>
  </si>
  <si>
    <t>S1</t>
  </si>
  <si>
    <t>H°S°</t>
  </si>
  <si>
    <t>S3</t>
  </si>
  <si>
    <t>N1-N2</t>
  </si>
  <si>
    <t>1MPa</t>
  </si>
  <si>
    <t>N2-N3</t>
  </si>
  <si>
    <t>N3-N4</t>
  </si>
  <si>
    <t>N4-N5</t>
  </si>
  <si>
    <t>N3-N6</t>
  </si>
  <si>
    <t>N6-N7</t>
  </si>
  <si>
    <t>N7-N8</t>
  </si>
  <si>
    <t>N5-N8</t>
  </si>
  <si>
    <t>BY-PASS</t>
  </si>
  <si>
    <t>N1</t>
  </si>
  <si>
    <t>UNION</t>
  </si>
  <si>
    <t>N2</t>
  </si>
  <si>
    <t>VALVULA</t>
  </si>
  <si>
    <t>N3</t>
  </si>
  <si>
    <t>250x63</t>
  </si>
  <si>
    <t>N4</t>
  </si>
  <si>
    <t>N5</t>
  </si>
  <si>
    <t>POSTE SEMAFORO</t>
  </si>
  <si>
    <t>N6</t>
  </si>
  <si>
    <t>C90°</t>
  </si>
  <si>
    <t>N7</t>
  </si>
  <si>
    <t>63x63</t>
  </si>
  <si>
    <t>N8</t>
  </si>
  <si>
    <t>PARED</t>
  </si>
  <si>
    <t>250x1/2"</t>
  </si>
  <si>
    <t>250x3/4"</t>
  </si>
  <si>
    <t>NOMBRES COMPLETOS</t>
  </si>
  <si>
    <t>Tramo</t>
  </si>
  <si>
    <t>Ing. Verónica Chumi Buenaño</t>
  </si>
  <si>
    <t>NOMBRE DE LA CALLE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</si>
</sst>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0.000"/>
    <numFmt numFmtId="165" formatCode="_ &quot;S/.&quot;\ * #,##0.00_ ;_ &quot;S/.&quot;\ * \-#,##0.00_ ;_ &quot;S/.&quot;\ * &quot;-&quot;??_ ;_ @_ "/>
    <numFmt numFmtId="166" formatCode="dd/mm/yyyy;@"/>
    <numFmt numFmtId="167" formatCode="dd\-mmm\-yyyy"/>
    <numFmt numFmtId="168" formatCode="&quot;N$&quot;#,##0.00_);\(&quot;N$&quot;#,##0.00\)"/>
    <numFmt numFmtId="169" formatCode="\P0"/>
    <numFmt numFmtId="170" formatCode="\T0"/>
    <numFmt numFmtId="171" formatCode="\T\i\l0"/>
    <numFmt numFmtId="172" formatCode="0000000000000"/>
    <numFmt numFmtId="173" formatCode="\C0"/>
  </numFmts>
  <fonts count="38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sz val="12"/>
      <name val="Arial"/>
      <family val="2"/>
    </font>
    <font>
      <b/>
      <sz val="7"/>
      <name val="Arial"/>
      <family val="2"/>
    </font>
    <font>
      <b/>
      <i/>
      <sz val="12"/>
      <name val="Arial"/>
      <family val="2"/>
    </font>
    <font>
      <sz val="9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11"/>
      <name val="Arial"/>
      <family val="2"/>
    </font>
    <font>
      <sz val="7"/>
      <name val="Arial"/>
      <family val="2"/>
    </font>
    <font>
      <sz val="12"/>
      <color indexed="10"/>
      <name val="Arial"/>
      <family val="2"/>
    </font>
    <font>
      <sz val="10"/>
      <name val="Arial"/>
      <family val="2"/>
    </font>
    <font>
      <b/>
      <sz val="9"/>
      <name val="Times New Roman"/>
      <family val="1"/>
    </font>
    <font>
      <sz val="9"/>
      <name val="Times New Roman"/>
      <family val="1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4"/>
      <name val="Calibri"/>
      <family val="2"/>
    </font>
    <font>
      <b/>
      <sz val="8"/>
      <name val="Calibri"/>
      <family val="2"/>
    </font>
    <font>
      <sz val="8"/>
      <name val="Calibri"/>
      <family val="2"/>
      <scheme val="minor"/>
    </font>
    <font>
      <b/>
      <sz val="10"/>
      <color rgb="FFFF0000"/>
      <name val="Arial"/>
      <family val="2"/>
    </font>
    <font>
      <b/>
      <sz val="11"/>
      <name val="Calibri"/>
      <family val="2"/>
    </font>
    <font>
      <sz val="8"/>
      <name val="Calibri"/>
      <family val="2"/>
    </font>
    <font>
      <b/>
      <sz val="9"/>
      <name val="Calibri"/>
      <family val="2"/>
    </font>
    <font>
      <sz val="9"/>
      <name val="Calibri"/>
      <family val="2"/>
      <scheme val="minor"/>
    </font>
    <font>
      <b/>
      <sz val="10"/>
      <color theme="1"/>
      <name val="Arial"/>
      <family val="2"/>
    </font>
    <font>
      <sz val="10"/>
      <name val="Arial"/>
      <family val="2"/>
      <charset val="1"/>
    </font>
    <font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5">
    <xf numFmtId="0" fontId="0" fillId="0" borderId="0"/>
    <xf numFmtId="168" fontId="13" fillId="0" borderId="0" applyFont="0" applyFill="0" applyBorder="0" applyAlignment="0" applyProtection="0"/>
    <xf numFmtId="0" fontId="10" fillId="0" borderId="0"/>
    <xf numFmtId="9" fontId="1" fillId="0" borderId="0" applyFont="0" applyFill="0" applyBorder="0" applyAlignment="0" applyProtection="0"/>
    <xf numFmtId="9" fontId="22" fillId="0" borderId="0" applyFont="0" applyFill="0" applyBorder="0" applyAlignment="0" applyProtection="0"/>
  </cellStyleXfs>
  <cellXfs count="278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2" fontId="0" fillId="0" borderId="0" xfId="0" applyNumberFormat="1"/>
    <xf numFmtId="0" fontId="3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9" fillId="0" borderId="0" xfId="0" applyFont="1" applyAlignment="1">
      <alignment horizontal="left" vertical="center"/>
    </xf>
    <xf numFmtId="0" fontId="0" fillId="0" borderId="4" xfId="0" applyBorder="1"/>
    <xf numFmtId="0" fontId="0" fillId="0" borderId="0" xfId="0" applyAlignment="1">
      <alignment horizontal="justify" vertical="center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9" fillId="0" borderId="0" xfId="0" applyFont="1"/>
    <xf numFmtId="0" fontId="10" fillId="0" borderId="0" xfId="0" applyFont="1"/>
    <xf numFmtId="0" fontId="0" fillId="0" borderId="11" xfId="0" applyBorder="1"/>
    <xf numFmtId="0" fontId="2" fillId="0" borderId="11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 vertic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49" fontId="0" fillId="0" borderId="3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49" fontId="0" fillId="0" borderId="2" xfId="0" quotePrefix="1" applyNumberFormat="1" applyBorder="1" applyAlignment="1">
      <alignment horizontal="center"/>
    </xf>
    <xf numFmtId="49" fontId="0" fillId="0" borderId="2" xfId="0" applyNumberFormat="1" applyBorder="1" applyAlignment="1">
      <alignment horizontal="left"/>
    </xf>
    <xf numFmtId="0" fontId="3" fillId="0" borderId="15" xfId="0" applyFont="1" applyBorder="1" applyAlignment="1">
      <alignment horizontal="left" vertical="center"/>
    </xf>
    <xf numFmtId="0" fontId="0" fillId="0" borderId="1" xfId="0" applyBorder="1"/>
    <xf numFmtId="2" fontId="0" fillId="0" borderId="1" xfId="0" applyNumberFormat="1" applyBorder="1" applyAlignment="1">
      <alignment horizontal="center"/>
    </xf>
    <xf numFmtId="0" fontId="15" fillId="0" borderId="0" xfId="0" applyFont="1" applyAlignment="1">
      <alignment vertical="center" wrapText="1"/>
    </xf>
    <xf numFmtId="0" fontId="13" fillId="0" borderId="0" xfId="0" applyFont="1" applyAlignment="1">
      <alignment vertical="center" wrapText="1"/>
    </xf>
    <xf numFmtId="164" fontId="0" fillId="0" borderId="0" xfId="0" quotePrefix="1" applyNumberFormat="1" applyAlignment="1">
      <alignment horizontal="center"/>
    </xf>
    <xf numFmtId="49" fontId="0" fillId="0" borderId="0" xfId="0" quotePrefix="1" applyNumberFormat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0" xfId="0" applyProtection="1">
      <protection locked="0"/>
    </xf>
    <xf numFmtId="2" fontId="0" fillId="0" borderId="0" xfId="0" applyNumberFormat="1" applyProtection="1">
      <protection locked="0"/>
    </xf>
    <xf numFmtId="0" fontId="3" fillId="0" borderId="0" xfId="0" applyFont="1" applyAlignment="1">
      <alignment wrapText="1"/>
    </xf>
    <xf numFmtId="0" fontId="7" fillId="0" borderId="0" xfId="0" applyFont="1"/>
    <xf numFmtId="0" fontId="19" fillId="0" borderId="0" xfId="0" applyFont="1"/>
    <xf numFmtId="0" fontId="4" fillId="0" borderId="21" xfId="0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18" fillId="0" borderId="1" xfId="0" applyFont="1" applyBorder="1"/>
    <xf numFmtId="0" fontId="18" fillId="0" borderId="1" xfId="0" applyFont="1" applyBorder="1" applyAlignment="1">
      <alignment horizontal="right"/>
    </xf>
    <xf numFmtId="0" fontId="18" fillId="0" borderId="1" xfId="0" applyFont="1" applyBorder="1" applyAlignment="1">
      <alignment horizontal="left"/>
    </xf>
    <xf numFmtId="2" fontId="18" fillId="0" borderId="1" xfId="0" applyNumberFormat="1" applyFont="1" applyBorder="1" applyAlignment="1">
      <alignment horizontal="center" vertical="center" wrapText="1"/>
    </xf>
    <xf numFmtId="2" fontId="18" fillId="0" borderId="20" xfId="0" applyNumberFormat="1" applyFont="1" applyBorder="1" applyAlignment="1">
      <alignment horizontal="center" vertical="center" wrapText="1"/>
    </xf>
    <xf numFmtId="2" fontId="18" fillId="0" borderId="1" xfId="0" applyNumberFormat="1" applyFont="1" applyBorder="1" applyAlignment="1">
      <alignment horizontal="center"/>
    </xf>
    <xf numFmtId="0" fontId="18" fillId="0" borderId="0" xfId="0" applyFont="1" applyAlignment="1">
      <alignment horizontal="center"/>
    </xf>
    <xf numFmtId="2" fontId="18" fillId="0" borderId="0" xfId="0" applyNumberFormat="1" applyFont="1" applyAlignment="1">
      <alignment horizontal="center"/>
    </xf>
    <xf numFmtId="0" fontId="0" fillId="0" borderId="0" xfId="0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left" wrapText="1"/>
    </xf>
    <xf numFmtId="0" fontId="0" fillId="0" borderId="22" xfId="0" applyBorder="1"/>
    <xf numFmtId="0" fontId="0" fillId="0" borderId="23" xfId="0" applyBorder="1"/>
    <xf numFmtId="0" fontId="20" fillId="0" borderId="1" xfId="0" applyFont="1" applyBorder="1" applyAlignment="1">
      <alignment horizontal="center"/>
    </xf>
    <xf numFmtId="0" fontId="3" fillId="0" borderId="0" xfId="0" applyFont="1"/>
    <xf numFmtId="164" fontId="0" fillId="0" borderId="1" xfId="0" applyNumberFormat="1" applyBorder="1" applyAlignment="1">
      <alignment horizontal="center"/>
    </xf>
    <xf numFmtId="0" fontId="21" fillId="0" borderId="0" xfId="0" applyFont="1" applyAlignment="1">
      <alignment vertical="center" wrapText="1"/>
    </xf>
    <xf numFmtId="0" fontId="3" fillId="0" borderId="26" xfId="0" applyFont="1" applyBorder="1" applyAlignment="1">
      <alignment horizontal="center"/>
    </xf>
    <xf numFmtId="0" fontId="9" fillId="0" borderId="0" xfId="0" applyFont="1" applyAlignment="1">
      <alignment horizontal="justify" vertical="center"/>
    </xf>
    <xf numFmtId="0" fontId="10" fillId="0" borderId="1" xfId="0" applyFont="1" applyBorder="1" applyAlignment="1">
      <alignment horizontal="center"/>
    </xf>
    <xf numFmtId="0" fontId="3" fillId="0" borderId="26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/>
    </xf>
    <xf numFmtId="0" fontId="12" fillId="0" borderId="4" xfId="0" applyFont="1" applyBorder="1" applyAlignment="1">
      <alignment horizontal="left" vertical="center"/>
    </xf>
    <xf numFmtId="0" fontId="12" fillId="0" borderId="15" xfId="0" applyFont="1" applyBorder="1" applyAlignment="1">
      <alignment horizontal="left" vertical="center"/>
    </xf>
    <xf numFmtId="0" fontId="2" fillId="0" borderId="0" xfId="2" applyFont="1" applyAlignment="1">
      <alignment vertical="center" wrapText="1"/>
    </xf>
    <xf numFmtId="0" fontId="12" fillId="0" borderId="4" xfId="0" applyFont="1" applyBorder="1" applyAlignment="1">
      <alignment horizontal="left" vertical="top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28" xfId="0" applyFont="1" applyBorder="1"/>
    <xf numFmtId="0" fontId="16" fillId="0" borderId="1" xfId="0" applyFont="1" applyBorder="1" applyAlignment="1">
      <alignment horizontal="center"/>
    </xf>
    <xf numFmtId="2" fontId="16" fillId="0" borderId="1" xfId="0" applyNumberFormat="1" applyFont="1" applyBorder="1" applyAlignment="1">
      <alignment horizontal="center"/>
    </xf>
    <xf numFmtId="0" fontId="16" fillId="0" borderId="1" xfId="0" applyFont="1" applyBorder="1" applyAlignment="1">
      <alignment horizontal="left"/>
    </xf>
    <xf numFmtId="2" fontId="24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25" fillId="0" borderId="0" xfId="0" applyFont="1"/>
    <xf numFmtId="49" fontId="25" fillId="0" borderId="0" xfId="0" applyNumberFormat="1" applyFont="1"/>
    <xf numFmtId="1" fontId="25" fillId="0" borderId="0" xfId="0" applyNumberFormat="1" applyFont="1"/>
    <xf numFmtId="2" fontId="25" fillId="0" borderId="0" xfId="0" applyNumberFormat="1" applyFont="1"/>
    <xf numFmtId="0" fontId="0" fillId="0" borderId="35" xfId="0" applyBorder="1"/>
    <xf numFmtId="0" fontId="0" fillId="0" borderId="39" xfId="0" applyBorder="1"/>
    <xf numFmtId="0" fontId="26" fillId="0" borderId="0" xfId="0" applyFont="1"/>
    <xf numFmtId="0" fontId="5" fillId="0" borderId="2" xfId="0" applyFont="1" applyBorder="1"/>
    <xf numFmtId="49" fontId="5" fillId="0" borderId="0" xfId="0" applyNumberFormat="1" applyFont="1" applyAlignment="1">
      <alignment horizontal="center"/>
    </xf>
    <xf numFmtId="0" fontId="5" fillId="0" borderId="2" xfId="0" applyFont="1" applyBorder="1" applyAlignment="1">
      <alignment horizontal="center"/>
    </xf>
    <xf numFmtId="164" fontId="5" fillId="0" borderId="0" xfId="0" applyNumberFormat="1" applyFont="1" applyAlignment="1">
      <alignment horizontal="center"/>
    </xf>
    <xf numFmtId="0" fontId="27" fillId="4" borderId="1" xfId="0" applyFont="1" applyFill="1" applyBorder="1" applyAlignment="1">
      <alignment vertical="center"/>
    </xf>
    <xf numFmtId="0" fontId="28" fillId="3" borderId="1" xfId="0" applyFont="1" applyFill="1" applyBorder="1" applyAlignment="1">
      <alignment horizontal="center" vertical="center" wrapText="1"/>
    </xf>
    <xf numFmtId="49" fontId="28" fillId="3" borderId="1" xfId="0" applyNumberFormat="1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5" fillId="0" borderId="1" xfId="0" applyFont="1" applyBorder="1"/>
    <xf numFmtId="49" fontId="29" fillId="0" borderId="1" xfId="0" quotePrefix="1" applyNumberFormat="1" applyFont="1" applyBorder="1" applyAlignment="1">
      <alignment horizontal="center" vertical="center"/>
    </xf>
    <xf numFmtId="167" fontId="29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Border="1"/>
    <xf numFmtId="0" fontId="3" fillId="0" borderId="36" xfId="0" applyFont="1" applyBorder="1" applyAlignment="1">
      <alignment horizontal="left" vertical="center"/>
    </xf>
    <xf numFmtId="0" fontId="3" fillId="5" borderId="0" xfId="0" applyFont="1" applyFill="1" applyProtection="1">
      <protection locked="0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12" fillId="0" borderId="33" xfId="0" applyFont="1" applyBorder="1" applyAlignment="1">
      <alignment horizontal="left" vertical="center"/>
    </xf>
    <xf numFmtId="0" fontId="12" fillId="0" borderId="40" xfId="0" applyFont="1" applyBorder="1" applyAlignment="1">
      <alignment horizontal="left" vertical="center"/>
    </xf>
    <xf numFmtId="0" fontId="3" fillId="0" borderId="40" xfId="0" applyFont="1" applyBorder="1" applyAlignment="1">
      <alignment horizontal="left" vertical="center"/>
    </xf>
    <xf numFmtId="0" fontId="2" fillId="0" borderId="0" xfId="0" applyFont="1"/>
    <xf numFmtId="0" fontId="3" fillId="3" borderId="1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10" fillId="5" borderId="0" xfId="0" applyFont="1" applyFill="1" applyProtection="1">
      <protection locked="0"/>
    </xf>
    <xf numFmtId="2" fontId="10" fillId="5" borderId="0" xfId="0" applyNumberFormat="1" applyFont="1" applyFill="1" applyProtection="1">
      <protection locked="0"/>
    </xf>
    <xf numFmtId="2" fontId="10" fillId="5" borderId="0" xfId="0" applyNumberFormat="1" applyFont="1" applyFill="1" applyAlignment="1" applyProtection="1">
      <alignment horizontal="center"/>
      <protection locked="0"/>
    </xf>
    <xf numFmtId="0" fontId="10" fillId="5" borderId="0" xfId="0" applyFont="1" applyFill="1"/>
    <xf numFmtId="49" fontId="5" fillId="0" borderId="1" xfId="0" applyNumberFormat="1" applyFont="1" applyBorder="1"/>
    <xf numFmtId="49" fontId="27" fillId="4" borderId="1" xfId="0" applyNumberFormat="1" applyFont="1" applyFill="1" applyBorder="1" applyAlignment="1">
      <alignment vertical="center"/>
    </xf>
    <xf numFmtId="0" fontId="31" fillId="3" borderId="1" xfId="0" applyFont="1" applyFill="1" applyBorder="1" applyAlignment="1">
      <alignment horizontal="center" vertical="center" wrapText="1"/>
    </xf>
    <xf numFmtId="0" fontId="32" fillId="4" borderId="1" xfId="0" applyFont="1" applyFill="1" applyBorder="1" applyAlignment="1">
      <alignment horizontal="center" vertical="center"/>
    </xf>
    <xf numFmtId="0" fontId="25" fillId="5" borderId="0" xfId="0" applyFont="1" applyFill="1"/>
    <xf numFmtId="49" fontId="25" fillId="5" borderId="0" xfId="0" applyNumberFormat="1" applyFont="1" applyFill="1"/>
    <xf numFmtId="1" fontId="25" fillId="5" borderId="0" xfId="0" applyNumberFormat="1" applyFont="1" applyFill="1"/>
    <xf numFmtId="49" fontId="0" fillId="0" borderId="1" xfId="0" applyNumberFormat="1" applyBorder="1" applyAlignment="1">
      <alignment horizontal="center"/>
    </xf>
    <xf numFmtId="166" fontId="0" fillId="0" borderId="1" xfId="0" applyNumberFormat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vertical="center"/>
    </xf>
    <xf numFmtId="0" fontId="8" fillId="3" borderId="1" xfId="0" applyFont="1" applyFill="1" applyBorder="1" applyAlignment="1">
      <alignment horizontal="center" vertical="center"/>
    </xf>
    <xf numFmtId="0" fontId="23" fillId="3" borderId="1" xfId="0" applyFont="1" applyFill="1" applyBorder="1" applyAlignment="1">
      <alignment horizontal="center"/>
    </xf>
    <xf numFmtId="0" fontId="16" fillId="0" borderId="1" xfId="0" applyFont="1" applyBorder="1"/>
    <xf numFmtId="0" fontId="24" fillId="0" borderId="1" xfId="0" applyFont="1" applyBorder="1" applyAlignment="1">
      <alignment horizontal="center"/>
    </xf>
    <xf numFmtId="167" fontId="34" fillId="0" borderId="1" xfId="0" applyNumberFormat="1" applyFont="1" applyBorder="1" applyAlignment="1">
      <alignment horizontal="center" vertical="center"/>
    </xf>
    <xf numFmtId="2" fontId="16" fillId="0" borderId="1" xfId="0" applyNumberFormat="1" applyFont="1" applyBorder="1"/>
    <xf numFmtId="0" fontId="3" fillId="0" borderId="33" xfId="0" applyFont="1" applyBorder="1" applyAlignment="1" applyProtection="1">
      <alignment vertical="center" wrapText="1"/>
      <protection locked="0"/>
    </xf>
    <xf numFmtId="2" fontId="3" fillId="0" borderId="33" xfId="0" applyNumberFormat="1" applyFont="1" applyBorder="1" applyAlignment="1" applyProtection="1">
      <alignment vertical="center" wrapText="1"/>
      <protection locked="0"/>
    </xf>
    <xf numFmtId="0" fontId="3" fillId="0" borderId="23" xfId="0" applyFont="1" applyBorder="1" applyAlignment="1" applyProtection="1">
      <alignment vertical="center" wrapText="1"/>
      <protection locked="0"/>
    </xf>
    <xf numFmtId="2" fontId="3" fillId="0" borderId="42" xfId="0" applyNumberFormat="1" applyFont="1" applyBorder="1" applyAlignment="1" applyProtection="1">
      <alignment horizontal="center" vertical="center" wrapText="1"/>
      <protection locked="0"/>
    </xf>
    <xf numFmtId="2" fontId="3" fillId="0" borderId="41" xfId="0" applyNumberFormat="1" applyFont="1" applyBorder="1" applyAlignment="1" applyProtection="1">
      <alignment horizontal="center" vertical="center" wrapText="1"/>
      <protection locked="0"/>
    </xf>
    <xf numFmtId="0" fontId="3" fillId="0" borderId="43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/>
      <protection locked="0"/>
    </xf>
    <xf numFmtId="2" fontId="1" fillId="0" borderId="1" xfId="0" quotePrefix="1" applyNumberFormat="1" applyFont="1" applyBorder="1" applyAlignment="1" applyProtection="1">
      <alignment horizontal="center"/>
      <protection locked="0"/>
    </xf>
    <xf numFmtId="2" fontId="0" fillId="0" borderId="1" xfId="0" applyNumberFormat="1" applyBorder="1" applyAlignment="1" applyProtection="1">
      <alignment horizontal="center"/>
      <protection locked="0"/>
    </xf>
    <xf numFmtId="2" fontId="1" fillId="0" borderId="1" xfId="0" applyNumberFormat="1" applyFont="1" applyBorder="1" applyAlignment="1" applyProtection="1">
      <alignment horizontal="center"/>
      <protection locked="0"/>
    </xf>
    <xf numFmtId="2" fontId="1" fillId="0" borderId="1" xfId="0" applyNumberFormat="1" applyFont="1" applyBorder="1" applyAlignment="1" applyProtection="1">
      <alignment horizontal="left"/>
      <protection locked="0"/>
    </xf>
    <xf numFmtId="49" fontId="1" fillId="0" borderId="45" xfId="0" applyNumberFormat="1" applyFont="1" applyBorder="1" applyAlignment="1" applyProtection="1">
      <alignment horizontal="left"/>
      <protection locked="0"/>
    </xf>
    <xf numFmtId="0" fontId="0" fillId="6" borderId="1" xfId="0" applyFill="1" applyBorder="1" applyAlignment="1">
      <alignment horizontal="left"/>
    </xf>
    <xf numFmtId="2" fontId="0" fillId="6" borderId="1" xfId="0" applyNumberFormat="1" applyFill="1" applyBorder="1" applyAlignment="1">
      <alignment horizontal="left"/>
    </xf>
    <xf numFmtId="1" fontId="0" fillId="6" borderId="1" xfId="0" applyNumberFormat="1" applyFill="1" applyBorder="1" applyAlignment="1">
      <alignment horizontal="left"/>
    </xf>
    <xf numFmtId="164" fontId="0" fillId="6" borderId="1" xfId="0" applyNumberFormat="1" applyFill="1" applyBorder="1" applyAlignment="1">
      <alignment horizontal="left"/>
    </xf>
    <xf numFmtId="164" fontId="0" fillId="6" borderId="1" xfId="0" applyNumberFormat="1" applyFill="1" applyBorder="1" applyAlignment="1">
      <alignment horizontal="center"/>
    </xf>
    <xf numFmtId="2" fontId="0" fillId="6" borderId="1" xfId="0" applyNumberFormat="1" applyFill="1" applyBorder="1" applyAlignment="1">
      <alignment horizontal="center"/>
    </xf>
    <xf numFmtId="0" fontId="3" fillId="0" borderId="44" xfId="0" applyFont="1" applyBorder="1" applyAlignment="1" applyProtection="1">
      <alignment horizontal="left"/>
      <protection locked="0"/>
    </xf>
    <xf numFmtId="169" fontId="1" fillId="0" borderId="44" xfId="0" applyNumberFormat="1" applyFont="1" applyBorder="1" applyAlignment="1" applyProtection="1">
      <alignment horizontal="center"/>
      <protection locked="0"/>
    </xf>
    <xf numFmtId="169" fontId="1" fillId="0" borderId="44" xfId="0" applyNumberFormat="1" applyFont="1" applyBorder="1" applyAlignment="1" applyProtection="1">
      <alignment horizontal="center" vertical="center" wrapText="1"/>
      <protection locked="0"/>
    </xf>
    <xf numFmtId="170" fontId="1" fillId="0" borderId="1" xfId="0" applyNumberFormat="1" applyFont="1" applyBorder="1" applyAlignment="1" applyProtection="1">
      <alignment horizontal="center"/>
      <protection locked="0"/>
    </xf>
    <xf numFmtId="164" fontId="3" fillId="0" borderId="33" xfId="0" applyNumberFormat="1" applyFont="1" applyBorder="1" applyAlignment="1" applyProtection="1">
      <alignment vertical="center" wrapText="1"/>
      <protection locked="0"/>
    </xf>
    <xf numFmtId="164" fontId="0" fillId="0" borderId="0" xfId="0" applyNumberFormat="1" applyProtection="1">
      <protection locked="0"/>
    </xf>
    <xf numFmtId="171" fontId="26" fillId="0" borderId="0" xfId="0" applyNumberFormat="1" applyFont="1"/>
    <xf numFmtId="171" fontId="28" fillId="3" borderId="1" xfId="0" applyNumberFormat="1" applyFont="1" applyFill="1" applyBorder="1" applyAlignment="1">
      <alignment horizontal="center" vertical="center" wrapText="1"/>
    </xf>
    <xf numFmtId="171" fontId="29" fillId="0" borderId="1" xfId="0" applyNumberFormat="1" applyFont="1" applyBorder="1" applyAlignment="1">
      <alignment horizontal="center" vertical="center"/>
    </xf>
    <xf numFmtId="171" fontId="25" fillId="0" borderId="0" xfId="0" applyNumberFormat="1" applyFont="1"/>
    <xf numFmtId="164" fontId="0" fillId="0" borderId="46" xfId="0" applyNumberFormat="1" applyBorder="1"/>
    <xf numFmtId="172" fontId="0" fillId="0" borderId="47" xfId="0" applyNumberFormat="1" applyBorder="1"/>
    <xf numFmtId="173" fontId="16" fillId="0" borderId="1" xfId="0" applyNumberFormat="1" applyFont="1" applyBorder="1" applyAlignment="1">
      <alignment horizontal="center"/>
    </xf>
    <xf numFmtId="172" fontId="24" fillId="0" borderId="1" xfId="0" applyNumberFormat="1" applyFont="1" applyBorder="1" applyAlignment="1">
      <alignment horizontal="center"/>
    </xf>
    <xf numFmtId="169" fontId="0" fillId="0" borderId="1" xfId="0" applyNumberFormat="1" applyBorder="1" applyAlignment="1">
      <alignment horizontal="center"/>
    </xf>
    <xf numFmtId="170" fontId="0" fillId="0" borderId="1" xfId="0" applyNumberFormat="1" applyBorder="1" applyAlignment="1">
      <alignment horizontal="center"/>
    </xf>
    <xf numFmtId="0" fontId="30" fillId="0" borderId="33" xfId="0" applyFont="1" applyBorder="1" applyAlignment="1" applyProtection="1">
      <alignment vertical="center" wrapText="1"/>
      <protection locked="0"/>
    </xf>
    <xf numFmtId="10" fontId="37" fillId="0" borderId="1" xfId="3" applyNumberFormat="1" applyFont="1" applyFill="1" applyBorder="1" applyAlignment="1" applyProtection="1">
      <alignment horizontal="center"/>
      <protection locked="0"/>
    </xf>
    <xf numFmtId="2" fontId="37" fillId="0" borderId="1" xfId="0" applyNumberFormat="1" applyFont="1" applyBorder="1" applyAlignment="1" applyProtection="1">
      <alignment horizontal="center"/>
      <protection locked="0"/>
    </xf>
    <xf numFmtId="0" fontId="35" fillId="3" borderId="1" xfId="0" applyFont="1" applyFill="1" applyBorder="1" applyAlignment="1" applyProtection="1">
      <alignment horizontal="center" vertical="center" wrapText="1"/>
      <protection locked="0"/>
    </xf>
    <xf numFmtId="2" fontId="35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35" fillId="3" borderId="1" xfId="0" applyNumberFormat="1" applyFont="1" applyFill="1" applyBorder="1" applyAlignment="1" applyProtection="1">
      <alignment horizontal="center" vertical="center" wrapText="1"/>
      <protection locked="0"/>
    </xf>
    <xf numFmtId="2" fontId="36" fillId="0" borderId="1" xfId="0" applyNumberFormat="1" applyFont="1" applyBorder="1" applyAlignment="1">
      <alignment horizontal="right"/>
    </xf>
    <xf numFmtId="2" fontId="0" fillId="0" borderId="0" xfId="0" applyNumberFormat="1" applyAlignment="1">
      <alignment horizontal="right"/>
    </xf>
    <xf numFmtId="0" fontId="4" fillId="6" borderId="32" xfId="0" applyFont="1" applyFill="1" applyBorder="1" applyAlignment="1">
      <alignment horizontal="center" vertical="center" wrapText="1"/>
    </xf>
    <xf numFmtId="0" fontId="0" fillId="6" borderId="29" xfId="0" applyFill="1" applyBorder="1" applyAlignment="1">
      <alignment horizontal="center" vertical="center" wrapText="1"/>
    </xf>
    <xf numFmtId="0" fontId="0" fillId="6" borderId="22" xfId="0" applyFill="1" applyBorder="1" applyAlignment="1">
      <alignment horizontal="center" vertical="center" wrapText="1"/>
    </xf>
    <xf numFmtId="0" fontId="0" fillId="6" borderId="23" xfId="0" applyFill="1" applyBorder="1" applyAlignment="1">
      <alignment horizontal="center" vertical="center" wrapText="1"/>
    </xf>
    <xf numFmtId="0" fontId="4" fillId="6" borderId="32" xfId="0" applyFont="1" applyFill="1" applyBorder="1" applyAlignment="1">
      <alignment horizontal="center" vertical="center"/>
    </xf>
    <xf numFmtId="0" fontId="0" fillId="6" borderId="29" xfId="0" applyFill="1" applyBorder="1" applyAlignment="1">
      <alignment horizontal="center" vertical="center"/>
    </xf>
    <xf numFmtId="0" fontId="0" fillId="6" borderId="22" xfId="0" applyFill="1" applyBorder="1" applyAlignment="1">
      <alignment horizontal="center" vertical="center"/>
    </xf>
    <xf numFmtId="0" fontId="0" fillId="6" borderId="23" xfId="0" applyFill="1" applyBorder="1" applyAlignment="1">
      <alignment horizontal="center" vertical="center"/>
    </xf>
    <xf numFmtId="0" fontId="4" fillId="0" borderId="21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6" borderId="21" xfId="0" applyFont="1" applyFill="1" applyBorder="1" applyAlignment="1">
      <alignment horizontal="center" wrapText="1"/>
    </xf>
    <xf numFmtId="0" fontId="0" fillId="6" borderId="20" xfId="0" applyFill="1" applyBorder="1" applyAlignment="1">
      <alignment wrapText="1"/>
    </xf>
    <xf numFmtId="0" fontId="4" fillId="6" borderId="29" xfId="0" applyFont="1" applyFill="1" applyBorder="1" applyAlignment="1">
      <alignment horizontal="center" wrapText="1"/>
    </xf>
    <xf numFmtId="0" fontId="0" fillId="6" borderId="23" xfId="0" applyFill="1" applyBorder="1" applyAlignment="1">
      <alignment wrapText="1"/>
    </xf>
    <xf numFmtId="0" fontId="14" fillId="6" borderId="32" xfId="0" applyFont="1" applyFill="1" applyBorder="1" applyAlignment="1">
      <alignment horizontal="center" wrapText="1"/>
    </xf>
    <xf numFmtId="0" fontId="18" fillId="6" borderId="29" xfId="0" applyFont="1" applyFill="1" applyBorder="1" applyAlignment="1">
      <alignment horizontal="center" wrapText="1"/>
    </xf>
    <xf numFmtId="0" fontId="14" fillId="6" borderId="22" xfId="0" applyFont="1" applyFill="1" applyBorder="1" applyAlignment="1">
      <alignment horizontal="center"/>
    </xf>
    <xf numFmtId="0" fontId="18" fillId="6" borderId="23" xfId="0" applyFont="1" applyFill="1" applyBorder="1" applyAlignment="1">
      <alignment horizontal="center"/>
    </xf>
    <xf numFmtId="0" fontId="14" fillId="6" borderId="21" xfId="0" applyFont="1" applyFill="1" applyBorder="1" applyAlignment="1">
      <alignment horizontal="center" vertical="center"/>
    </xf>
    <xf numFmtId="0" fontId="0" fillId="6" borderId="20" xfId="0" applyFill="1" applyBorder="1" applyAlignment="1">
      <alignment horizontal="center" vertical="center"/>
    </xf>
    <xf numFmtId="0" fontId="14" fillId="6" borderId="32" xfId="0" applyFont="1" applyFill="1" applyBorder="1" applyAlignment="1">
      <alignment horizontal="center" vertical="center"/>
    </xf>
    <xf numFmtId="0" fontId="18" fillId="6" borderId="29" xfId="0" applyFont="1" applyFill="1" applyBorder="1" applyAlignment="1">
      <alignment horizontal="center" vertical="center"/>
    </xf>
    <xf numFmtId="0" fontId="18" fillId="6" borderId="22" xfId="0" applyFont="1" applyFill="1" applyBorder="1" applyAlignment="1">
      <alignment horizontal="center" vertical="center"/>
    </xf>
    <xf numFmtId="0" fontId="18" fillId="6" borderId="23" xfId="0" applyFont="1" applyFill="1" applyBorder="1" applyAlignment="1">
      <alignment horizontal="center" vertical="center"/>
    </xf>
    <xf numFmtId="0" fontId="11" fillId="0" borderId="15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center"/>
    </xf>
    <xf numFmtId="0" fontId="12" fillId="0" borderId="15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15" xfId="0" quotePrefix="1" applyFont="1" applyBorder="1" applyAlignment="1">
      <alignment horizontal="left" vertical="center"/>
    </xf>
    <xf numFmtId="0" fontId="2" fillId="0" borderId="25" xfId="0" quotePrefix="1" applyFont="1" applyBorder="1" applyAlignment="1">
      <alignment horizontal="left" vertical="center"/>
    </xf>
    <xf numFmtId="167" fontId="3" fillId="0" borderId="4" xfId="0" applyNumberFormat="1" applyFont="1" applyBorder="1" applyAlignment="1">
      <alignment horizontal="center" vertical="center"/>
    </xf>
    <xf numFmtId="167" fontId="3" fillId="0" borderId="15" xfId="0" applyNumberFormat="1" applyFont="1" applyBorder="1" applyAlignment="1">
      <alignment horizontal="center" vertical="center"/>
    </xf>
    <xf numFmtId="167" fontId="3" fillId="0" borderId="25" xfId="0" applyNumberFormat="1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/>
    </xf>
    <xf numFmtId="0" fontId="3" fillId="0" borderId="25" xfId="0" applyFont="1" applyBorder="1" applyAlignment="1">
      <alignment horizontal="left" vertical="center"/>
    </xf>
    <xf numFmtId="0" fontId="2" fillId="0" borderId="16" xfId="2" applyFont="1" applyBorder="1" applyAlignment="1">
      <alignment horizontal="center" vertical="center" wrapText="1"/>
    </xf>
    <xf numFmtId="0" fontId="2" fillId="0" borderId="15" xfId="2" applyFont="1" applyBorder="1" applyAlignment="1">
      <alignment horizontal="center" vertical="center" wrapText="1"/>
    </xf>
    <xf numFmtId="0" fontId="2" fillId="0" borderId="25" xfId="2" applyFont="1" applyBorder="1" applyAlignment="1">
      <alignment horizontal="center" vertical="center" wrapText="1"/>
    </xf>
    <xf numFmtId="0" fontId="12" fillId="0" borderId="4" xfId="0" applyFont="1" applyBorder="1" applyAlignment="1">
      <alignment horizontal="justify" vertical="center"/>
    </xf>
    <xf numFmtId="0" fontId="12" fillId="0" borderId="15" xfId="0" applyFont="1" applyBorder="1" applyAlignment="1">
      <alignment horizontal="justify" vertical="center"/>
    </xf>
    <xf numFmtId="0" fontId="3" fillId="0" borderId="30" xfId="0" applyFont="1" applyBorder="1" applyAlignment="1">
      <alignment horizontal="left" vertical="center"/>
    </xf>
    <xf numFmtId="0" fontId="3" fillId="0" borderId="37" xfId="0" applyFont="1" applyBorder="1" applyAlignment="1">
      <alignment horizontal="left" vertical="center"/>
    </xf>
    <xf numFmtId="0" fontId="3" fillId="0" borderId="27" xfId="0" applyFont="1" applyBorder="1" applyAlignment="1">
      <alignment horizontal="left" vertical="center"/>
    </xf>
    <xf numFmtId="0" fontId="2" fillId="0" borderId="30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9" fillId="0" borderId="30" xfId="0" applyFont="1" applyBorder="1" applyAlignment="1">
      <alignment horizontal="justify" vertical="center"/>
    </xf>
    <xf numFmtId="0" fontId="0" fillId="0" borderId="37" xfId="0" applyBorder="1" applyAlignment="1">
      <alignment horizontal="justify" vertical="center"/>
    </xf>
    <xf numFmtId="0" fontId="0" fillId="0" borderId="27" xfId="0" applyBorder="1" applyAlignment="1">
      <alignment horizontal="justify" vertic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30" xfId="0" applyFont="1" applyBorder="1" applyAlignment="1">
      <alignment horizontal="left" vertical="center"/>
    </xf>
    <xf numFmtId="0" fontId="2" fillId="0" borderId="37" xfId="0" applyFont="1" applyBorder="1" applyAlignment="1">
      <alignment horizontal="left" vertical="center"/>
    </xf>
    <xf numFmtId="0" fontId="2" fillId="0" borderId="27" xfId="0" applyFont="1" applyBorder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15" fillId="0" borderId="30" xfId="0" quotePrefix="1" applyFont="1" applyBorder="1" applyAlignment="1">
      <alignment horizontal="center" vertical="center" wrapText="1"/>
    </xf>
    <xf numFmtId="0" fontId="15" fillId="0" borderId="37" xfId="0" applyFont="1" applyBorder="1" applyAlignment="1">
      <alignment horizontal="center" vertical="center" wrapText="1"/>
    </xf>
    <xf numFmtId="0" fontId="15" fillId="0" borderId="27" xfId="0" applyFont="1" applyBorder="1" applyAlignment="1">
      <alignment horizontal="center" vertical="center" wrapText="1"/>
    </xf>
    <xf numFmtId="49" fontId="2" fillId="0" borderId="30" xfId="0" applyNumberFormat="1" applyFont="1" applyBorder="1" applyAlignment="1">
      <alignment horizontal="left" vertical="center"/>
    </xf>
    <xf numFmtId="49" fontId="2" fillId="0" borderId="37" xfId="0" applyNumberFormat="1" applyFont="1" applyBorder="1" applyAlignment="1">
      <alignment horizontal="left" vertical="center"/>
    </xf>
    <xf numFmtId="49" fontId="2" fillId="0" borderId="27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3" fillId="0" borderId="30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0" fillId="0" borderId="3" xfId="0" applyBorder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2" xfId="0" applyBorder="1" applyAlignment="1">
      <alignment horizontal="left"/>
    </xf>
    <xf numFmtId="0" fontId="3" fillId="0" borderId="31" xfId="0" applyFont="1" applyBorder="1" applyAlignment="1">
      <alignment horizontal="left"/>
    </xf>
    <xf numFmtId="0" fontId="3" fillId="0" borderId="38" xfId="0" applyFont="1" applyBorder="1" applyAlignment="1">
      <alignment horizontal="left"/>
    </xf>
    <xf numFmtId="0" fontId="4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/>
    </xf>
    <xf numFmtId="0" fontId="10" fillId="3" borderId="19" xfId="0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horizontal="center" vertical="center" wrapText="1"/>
    </xf>
    <xf numFmtId="0" fontId="10" fillId="3" borderId="19" xfId="0" applyFont="1" applyFill="1" applyBorder="1" applyAlignment="1">
      <alignment horizontal="center" vertical="center" wrapText="1"/>
    </xf>
    <xf numFmtId="165" fontId="4" fillId="3" borderId="18" xfId="0" applyNumberFormat="1" applyFont="1" applyFill="1" applyBorder="1" applyAlignment="1">
      <alignment horizontal="center" vertical="center"/>
    </xf>
    <xf numFmtId="165" fontId="4" fillId="3" borderId="24" xfId="0" applyNumberFormat="1" applyFont="1" applyFill="1" applyBorder="1" applyAlignment="1">
      <alignment horizontal="center" vertical="center"/>
    </xf>
    <xf numFmtId="0" fontId="3" fillId="0" borderId="32" xfId="0" applyFont="1" applyBorder="1" applyAlignment="1">
      <alignment horizontal="left"/>
    </xf>
    <xf numFmtId="0" fontId="3" fillId="0" borderId="28" xfId="0" applyFont="1" applyBorder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3" fillId="3" borderId="30" xfId="0" applyFont="1" applyFill="1" applyBorder="1" applyAlignment="1">
      <alignment horizontal="center"/>
    </xf>
    <xf numFmtId="0" fontId="3" fillId="3" borderId="27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49" fontId="33" fillId="3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 applyProtection="1">
      <alignment horizontal="left"/>
      <protection locked="0"/>
    </xf>
    <xf numFmtId="0" fontId="3" fillId="0" borderId="34" xfId="0" applyFont="1" applyBorder="1" applyAlignment="1">
      <alignment horizontal="left"/>
    </xf>
    <xf numFmtId="0" fontId="3" fillId="0" borderId="35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26" xfId="0" applyFont="1" applyBorder="1" applyAlignment="1">
      <alignment horizontal="center"/>
    </xf>
  </cellXfs>
  <cellStyles count="5">
    <cellStyle name="Currency" xfId="1" xr:uid="{00000000-0005-0000-0000-000000000000}"/>
    <cellStyle name="Normal" xfId="0" builtinId="0"/>
    <cellStyle name="Normal 2" xfId="2" xr:uid="{00000000-0005-0000-0000-000002000000}"/>
    <cellStyle name="Porcentaje" xfId="3" builtinId="5"/>
    <cellStyle name="Porcentaje 2" xfId="4" xr:uid="{00000000-0005-0000-0000-000004000000}"/>
  </cellStyles>
  <dxfs count="30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protection locked="0" hidden="0"/>
    </dxf>
    <dxf>
      <numFmt numFmtId="2" formatCode="0.00"/>
      <protection locked="0" hidden="0"/>
    </dxf>
    <dxf>
      <numFmt numFmtId="2" formatCode="0.00"/>
      <protection locked="0" hidden="0"/>
    </dxf>
    <dxf>
      <numFmt numFmtId="2" formatCode="0.00"/>
      <protection locked="0" hidden="0"/>
    </dxf>
    <dxf>
      <numFmt numFmtId="2" formatCode="0.00"/>
      <protection locked="0" hidden="0"/>
    </dxf>
    <dxf>
      <numFmt numFmtId="2" formatCode="0.00"/>
      <protection locked="0" hidden="0"/>
    </dxf>
    <dxf>
      <numFmt numFmtId="2" formatCode="0.00"/>
      <protection locked="0" hidden="0"/>
    </dxf>
    <dxf>
      <protection locked="0" hidden="0"/>
    </dxf>
    <dxf>
      <numFmt numFmtId="2" formatCode="0.00"/>
      <protection locked="0" hidden="0"/>
    </dxf>
    <dxf>
      <numFmt numFmtId="2" formatCode="0.00"/>
      <protection locked="0" hidden="0"/>
    </dxf>
    <dxf>
      <numFmt numFmtId="2" formatCode="0.00"/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numFmt numFmtId="164" formatCode="0.000"/>
      <protection locked="0" hidden="0"/>
    </dxf>
    <dxf>
      <protection locked="0" hidden="0"/>
    </dxf>
    <dxf>
      <protection locked="0" hidden="0"/>
    </dxf>
    <dxf>
      <protection locked="0" hidden="0"/>
    </dxf>
    <dxf>
      <numFmt numFmtId="2" formatCode="0.00"/>
      <protection locked="0" hidden="0"/>
    </dxf>
    <dxf>
      <protection locked="0" hidden="0"/>
    </dxf>
    <dxf>
      <protection locked="0" hidden="0"/>
    </dxf>
    <dxf>
      <border outline="0">
        <top style="medium">
          <color indexed="64"/>
        </top>
      </border>
    </dxf>
    <dxf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indexed="64"/>
          <bgColor theme="6" tint="0.79998168889431442"/>
        </patternFill>
      </fill>
      <alignment horizontal="center" vertical="center" textRotation="0" wrapText="1" indent="0" justifyLastLine="0" shrinkToFit="0" readingOrder="0"/>
      <protection locked="0" hidden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0</xdr:row>
      <xdr:rowOff>0</xdr:rowOff>
    </xdr:from>
    <xdr:to>
      <xdr:col>9</xdr:col>
      <xdr:colOff>428625</xdr:colOff>
      <xdr:row>0</xdr:row>
      <xdr:rowOff>0</xdr:rowOff>
    </xdr:to>
    <xdr:sp macro="" textlink="">
      <xdr:nvSpPr>
        <xdr:cNvPr id="20481" name="Text Box 1">
          <a:extLst>
            <a:ext uri="{FF2B5EF4-FFF2-40B4-BE49-F238E27FC236}">
              <a16:creationId xmlns:a16="http://schemas.microsoft.com/office/drawing/2014/main" id="{00000000-0008-0000-0000-000001500000}"/>
            </a:ext>
          </a:extLst>
        </xdr:cNvPr>
        <xdr:cNvSpPr txBox="1">
          <a:spLocks noChangeArrowheads="1"/>
        </xdr:cNvSpPr>
      </xdr:nvSpPr>
      <xdr:spPr bwMode="auto">
        <a:xfrm>
          <a:off x="142875" y="0"/>
          <a:ext cx="81248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EMPRESA PUBLICA MUNICIPAL DE TELECOMUNICACIONES, AGUA POTABLE Y ALCANTARILLADO</a:t>
          </a:r>
          <a:endParaRPr lang="es-ES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twoCellAnchor>
  <xdr:twoCellAnchor>
    <xdr:from>
      <xdr:col>1</xdr:col>
      <xdr:colOff>104775</xdr:colOff>
      <xdr:row>0</xdr:row>
      <xdr:rowOff>0</xdr:rowOff>
    </xdr:from>
    <xdr:to>
      <xdr:col>9</xdr:col>
      <xdr:colOff>228600</xdr:colOff>
      <xdr:row>0</xdr:row>
      <xdr:rowOff>0</xdr:rowOff>
    </xdr:to>
    <xdr:sp macro="" textlink="">
      <xdr:nvSpPr>
        <xdr:cNvPr id="20482" name="Text Box 2">
          <a:extLst>
            <a:ext uri="{FF2B5EF4-FFF2-40B4-BE49-F238E27FC236}">
              <a16:creationId xmlns:a16="http://schemas.microsoft.com/office/drawing/2014/main" id="{00000000-0008-0000-0000-000002500000}"/>
            </a:ext>
          </a:extLst>
        </xdr:cNvPr>
        <xdr:cNvSpPr txBox="1">
          <a:spLocks noChangeArrowheads="1"/>
        </xdr:cNvSpPr>
      </xdr:nvSpPr>
      <xdr:spPr bwMode="auto">
        <a:xfrm>
          <a:off x="619125" y="0"/>
          <a:ext cx="74485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UNIDAD DE CATASTROS - </a:t>
          </a:r>
          <a:r>
            <a:rPr lang="es-ES" sz="900" b="1" i="1" u="none" strike="noStrike" baseline="0">
              <a:solidFill>
                <a:srgbClr val="000000"/>
              </a:solidFill>
              <a:latin typeface="Arial"/>
              <a:cs typeface="Arial"/>
            </a:rPr>
            <a:t>SISTEMA DE INFORMACIÓN GEOGRAFICA</a:t>
          </a:r>
        </a:p>
      </xdr:txBody>
    </xdr:sp>
    <xdr:clientData/>
  </xdr:twoCellAnchor>
  <xdr:twoCellAnchor>
    <xdr:from>
      <xdr:col>10</xdr:col>
      <xdr:colOff>228600</xdr:colOff>
      <xdr:row>0</xdr:row>
      <xdr:rowOff>0</xdr:rowOff>
    </xdr:from>
    <xdr:to>
      <xdr:col>10</xdr:col>
      <xdr:colOff>171450</xdr:colOff>
      <xdr:row>0</xdr:row>
      <xdr:rowOff>0</xdr:rowOff>
    </xdr:to>
    <xdr:sp macro="" textlink="">
      <xdr:nvSpPr>
        <xdr:cNvPr id="20918" name="Rectangle 3">
          <a:extLst>
            <a:ext uri="{FF2B5EF4-FFF2-40B4-BE49-F238E27FC236}">
              <a16:creationId xmlns:a16="http://schemas.microsoft.com/office/drawing/2014/main" id="{00000000-0008-0000-0000-0000B6510000}"/>
            </a:ext>
          </a:extLst>
        </xdr:cNvPr>
        <xdr:cNvSpPr>
          <a:spLocks noChangeArrowheads="1"/>
        </xdr:cNvSpPr>
      </xdr:nvSpPr>
      <xdr:spPr bwMode="auto">
        <a:xfrm>
          <a:off x="9105900" y="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10</xdr:col>
      <xdr:colOff>228600</xdr:colOff>
      <xdr:row>0</xdr:row>
      <xdr:rowOff>0</xdr:rowOff>
    </xdr:from>
    <xdr:to>
      <xdr:col>10</xdr:col>
      <xdr:colOff>171450</xdr:colOff>
      <xdr:row>0</xdr:row>
      <xdr:rowOff>0</xdr:rowOff>
    </xdr:to>
    <xdr:sp macro="" textlink="">
      <xdr:nvSpPr>
        <xdr:cNvPr id="20919" name="Rectangle 4">
          <a:extLst>
            <a:ext uri="{FF2B5EF4-FFF2-40B4-BE49-F238E27FC236}">
              <a16:creationId xmlns:a16="http://schemas.microsoft.com/office/drawing/2014/main" id="{00000000-0008-0000-0000-0000B7510000}"/>
            </a:ext>
          </a:extLst>
        </xdr:cNvPr>
        <xdr:cNvSpPr>
          <a:spLocks noChangeArrowheads="1"/>
        </xdr:cNvSpPr>
      </xdr:nvSpPr>
      <xdr:spPr bwMode="auto">
        <a:xfrm>
          <a:off x="9105900" y="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10</xdr:col>
      <xdr:colOff>228600</xdr:colOff>
      <xdr:row>0</xdr:row>
      <xdr:rowOff>0</xdr:rowOff>
    </xdr:from>
    <xdr:to>
      <xdr:col>10</xdr:col>
      <xdr:colOff>171450</xdr:colOff>
      <xdr:row>0</xdr:row>
      <xdr:rowOff>0</xdr:rowOff>
    </xdr:to>
    <xdr:sp macro="" textlink="">
      <xdr:nvSpPr>
        <xdr:cNvPr id="20920" name="Rectangle 5">
          <a:extLst>
            <a:ext uri="{FF2B5EF4-FFF2-40B4-BE49-F238E27FC236}">
              <a16:creationId xmlns:a16="http://schemas.microsoft.com/office/drawing/2014/main" id="{00000000-0008-0000-0000-0000B8510000}"/>
            </a:ext>
          </a:extLst>
        </xdr:cNvPr>
        <xdr:cNvSpPr>
          <a:spLocks noChangeArrowheads="1"/>
        </xdr:cNvSpPr>
      </xdr:nvSpPr>
      <xdr:spPr bwMode="auto">
        <a:xfrm>
          <a:off x="9105900" y="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134951</xdr:colOff>
      <xdr:row>0</xdr:row>
      <xdr:rowOff>47625</xdr:rowOff>
    </xdr:from>
    <xdr:to>
      <xdr:col>7</xdr:col>
      <xdr:colOff>687491</xdr:colOff>
      <xdr:row>0</xdr:row>
      <xdr:rowOff>695325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34951" y="47625"/>
          <a:ext cx="5070809" cy="6477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142875</xdr:colOff>
      <xdr:row>0</xdr:row>
      <xdr:rowOff>0</xdr:rowOff>
    </xdr:from>
    <xdr:to>
      <xdr:col>10</xdr:col>
      <xdr:colOff>428625</xdr:colOff>
      <xdr:row>0</xdr:row>
      <xdr:rowOff>0</xdr:rowOff>
    </xdr:to>
    <xdr:sp macro="" textlink="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333375" y="0"/>
          <a:ext cx="50196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C" sz="700" b="0" i="0" strike="noStrike">
              <a:solidFill>
                <a:srgbClr val="000000"/>
              </a:solidFill>
              <a:latin typeface="Arial"/>
              <a:cs typeface="Arial"/>
            </a:rPr>
            <a:t>EMPRESA PUBLICA MUNICIPAL DE TELECOMUNICACIONES, AGUA POTABLE Y ALCANTARILLADO</a:t>
          </a:r>
          <a:endParaRPr lang="es-EC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s-EC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twoCellAnchor>
  <xdr:twoCellAnchor>
    <xdr:from>
      <xdr:col>2</xdr:col>
      <xdr:colOff>104775</xdr:colOff>
      <xdr:row>0</xdr:row>
      <xdr:rowOff>0</xdr:rowOff>
    </xdr:from>
    <xdr:to>
      <xdr:col>10</xdr:col>
      <xdr:colOff>228600</xdr:colOff>
      <xdr:row>0</xdr:row>
      <xdr:rowOff>0</xdr:rowOff>
    </xdr:to>
    <xdr:sp macro="" textlink="">
      <xdr:nvSpPr>
        <xdr:cNvPr id="2050" name="Text Box 2">
          <a:extLst>
            <a:ext uri="{FF2B5EF4-FFF2-40B4-BE49-F238E27FC236}">
              <a16:creationId xmlns:a16="http://schemas.microsoft.com/office/drawing/2014/main" id="{00000000-0008-0000-0200-000002080000}"/>
            </a:ext>
          </a:extLst>
        </xdr:cNvPr>
        <xdr:cNvSpPr txBox="1">
          <a:spLocks noChangeArrowheads="1"/>
        </xdr:cNvSpPr>
      </xdr:nvSpPr>
      <xdr:spPr bwMode="auto">
        <a:xfrm>
          <a:off x="8763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C" sz="900" b="1" i="0" strike="noStrike">
              <a:solidFill>
                <a:srgbClr val="000000"/>
              </a:solidFill>
              <a:latin typeface="Arial"/>
              <a:cs typeface="Arial"/>
            </a:rPr>
            <a:t>UNIDAD DE CATASTROS - </a:t>
          </a:r>
          <a:r>
            <a:rPr lang="es-EC" sz="900" b="1" i="1" strike="noStrike">
              <a:solidFill>
                <a:srgbClr val="000000"/>
              </a:solidFill>
              <a:latin typeface="Arial"/>
              <a:cs typeface="Arial"/>
            </a:rPr>
            <a:t>SISTEMA DE INFORMACIÓN GEOGRAFICA</a:t>
          </a:r>
        </a:p>
      </xdr:txBody>
    </xdr:sp>
    <xdr:clientData/>
  </xdr:twoCellAnchor>
  <xdr:twoCellAnchor>
    <xdr:from>
      <xdr:col>11</xdr:col>
      <xdr:colOff>0</xdr:colOff>
      <xdr:row>29</xdr:row>
      <xdr:rowOff>0</xdr:rowOff>
    </xdr:from>
    <xdr:to>
      <xdr:col>11</xdr:col>
      <xdr:colOff>0</xdr:colOff>
      <xdr:row>29</xdr:row>
      <xdr:rowOff>0</xdr:rowOff>
    </xdr:to>
    <xdr:sp macro="" textlink="">
      <xdr:nvSpPr>
        <xdr:cNvPr id="27989" name="Rectangle 3">
          <a:extLst>
            <a:ext uri="{FF2B5EF4-FFF2-40B4-BE49-F238E27FC236}">
              <a16:creationId xmlns:a16="http://schemas.microsoft.com/office/drawing/2014/main" id="{00000000-0008-0000-0200-0000556D0000}"/>
            </a:ext>
          </a:extLst>
        </xdr:cNvPr>
        <xdr:cNvSpPr>
          <a:spLocks noChangeArrowheads="1"/>
        </xdr:cNvSpPr>
      </xdr:nvSpPr>
      <xdr:spPr bwMode="auto">
        <a:xfrm>
          <a:off x="5600700" y="9496425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0</xdr:colOff>
      <xdr:row>29</xdr:row>
      <xdr:rowOff>0</xdr:rowOff>
    </xdr:from>
    <xdr:to>
      <xdr:col>11</xdr:col>
      <xdr:colOff>0</xdr:colOff>
      <xdr:row>29</xdr:row>
      <xdr:rowOff>0</xdr:rowOff>
    </xdr:to>
    <xdr:sp macro="" textlink="">
      <xdr:nvSpPr>
        <xdr:cNvPr id="27990" name="Rectangle 4">
          <a:extLst>
            <a:ext uri="{FF2B5EF4-FFF2-40B4-BE49-F238E27FC236}">
              <a16:creationId xmlns:a16="http://schemas.microsoft.com/office/drawing/2014/main" id="{00000000-0008-0000-0200-0000566D0000}"/>
            </a:ext>
          </a:extLst>
        </xdr:cNvPr>
        <xdr:cNvSpPr>
          <a:spLocks noChangeArrowheads="1"/>
        </xdr:cNvSpPr>
      </xdr:nvSpPr>
      <xdr:spPr bwMode="auto">
        <a:xfrm>
          <a:off x="5600700" y="9496425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0</xdr:colOff>
      <xdr:row>29</xdr:row>
      <xdr:rowOff>0</xdr:rowOff>
    </xdr:from>
    <xdr:to>
      <xdr:col>11</xdr:col>
      <xdr:colOff>0</xdr:colOff>
      <xdr:row>29</xdr:row>
      <xdr:rowOff>0</xdr:rowOff>
    </xdr:to>
    <xdr:sp macro="" textlink="">
      <xdr:nvSpPr>
        <xdr:cNvPr id="27991" name="Rectangle 5">
          <a:extLst>
            <a:ext uri="{FF2B5EF4-FFF2-40B4-BE49-F238E27FC236}">
              <a16:creationId xmlns:a16="http://schemas.microsoft.com/office/drawing/2014/main" id="{00000000-0008-0000-0200-0000576D0000}"/>
            </a:ext>
          </a:extLst>
        </xdr:cNvPr>
        <xdr:cNvSpPr>
          <a:spLocks noChangeArrowheads="1"/>
        </xdr:cNvSpPr>
      </xdr:nvSpPr>
      <xdr:spPr bwMode="auto">
        <a:xfrm>
          <a:off x="5600700" y="9496425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108349</xdr:colOff>
      <xdr:row>0</xdr:row>
      <xdr:rowOff>38100</xdr:rowOff>
    </xdr:from>
    <xdr:to>
      <xdr:col>10</xdr:col>
      <xdr:colOff>139848</xdr:colOff>
      <xdr:row>0</xdr:row>
      <xdr:rowOff>819150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08349" y="38100"/>
          <a:ext cx="6114799" cy="78105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a2" displayName="Tabla2" ref="A2:V225" totalsRowShown="0" headerRowDxfId="29" dataDxfId="28" tableBorderDxfId="27">
  <autoFilter ref="A2:V225" xr:uid="{00000000-0009-0000-0100-000002000000}"/>
  <tableColumns count="22">
    <tableColumn id="25" xr3:uid="{00000000-0010-0000-0000-000019000000}" name="Pozo No." dataDxfId="26"/>
    <tableColumn id="2" xr3:uid="{00000000-0010-0000-0000-000002000000}" name="Tramo" dataDxfId="25"/>
    <tableColumn id="3" xr3:uid="{00000000-0010-0000-0000-000003000000}" name="Longitud" dataDxfId="24"/>
    <tableColumn id="4" xr3:uid="{00000000-0010-0000-0000-000004000000}" name="Diametro" dataDxfId="23"/>
    <tableColumn id="5" xr3:uid="{00000000-0010-0000-0000-000005000000}" name="Material" dataDxfId="22"/>
    <tableColumn id="6" xr3:uid="{00000000-0010-0000-0000-000006000000}" name="Pendiente %" dataDxfId="21"/>
    <tableColumn id="7" xr3:uid="{00000000-0010-0000-0000-000007000000}" name="Cota de Tapa" dataDxfId="20"/>
    <tableColumn id="8" xr3:uid="{00000000-0010-0000-0000-000008000000}" name="Cota de entrada" dataDxfId="19"/>
    <tableColumn id="9" xr3:uid="{00000000-0010-0000-0000-000009000000}" name="Cota de salida" dataDxfId="18"/>
    <tableColumn id="10" xr3:uid="{00000000-0010-0000-0000-00000A000000}" name="Profundidad Entra" dataDxfId="17"/>
    <tableColumn id="11" xr3:uid="{00000000-0010-0000-0000-00000B000000}" name="Profundidad Sale" dataDxfId="16"/>
    <tableColumn id="12" xr3:uid="{00000000-0010-0000-0000-00000C000000}" name="Salto" dataDxfId="15"/>
    <tableColumn id="13" xr3:uid="{00000000-0010-0000-0000-00000D000000}" name="Estado" dataDxfId="14"/>
    <tableColumn id="14" xr3:uid="{00000000-0010-0000-0000-00000E000000}" name="Tipo Pozo" dataDxfId="13"/>
    <tableColumn id="15" xr3:uid="{00000000-0010-0000-0000-00000F000000}" name="Forma Tuberia" dataDxfId="12"/>
    <tableColumn id="16" xr3:uid="{00000000-0010-0000-0000-000010000000}" name="Clase Alcantarillado" dataDxfId="11"/>
    <tableColumn id="17" xr3:uid="{00000000-0010-0000-0000-000011000000}" name="Ref. 1" dataDxfId="10"/>
    <tableColumn id="18" xr3:uid="{00000000-0010-0000-0000-000012000000}" name="Descripción" dataDxfId="9"/>
    <tableColumn id="19" xr3:uid="{00000000-0010-0000-0000-000013000000}" name="Ref. 2" dataDxfId="8"/>
    <tableColumn id="20" xr3:uid="{00000000-0010-0000-0000-000014000000}" name="Descripción2" dataDxfId="7"/>
    <tableColumn id="21" xr3:uid="{00000000-0010-0000-0000-000015000000}" name="Tipo Calzada" dataDxfId="6"/>
    <tableColumn id="22" xr3:uid="{00000000-0010-0000-0000-000016000000}" name="Obsrvaciones" dataDxfId="5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">
    <tabColor theme="2" tint="-0.249977111117893"/>
  </sheetPr>
  <dimension ref="A1:U52"/>
  <sheetViews>
    <sheetView workbookViewId="0">
      <selection activeCell="K23" sqref="K23"/>
    </sheetView>
  </sheetViews>
  <sheetFormatPr baseColWidth="10" defaultColWidth="0" defaultRowHeight="13" zeroHeight="1" x14ac:dyDescent="0.15"/>
  <cols>
    <col min="1" max="1" width="7.6640625" customWidth="1"/>
    <col min="2" max="2" width="14.6640625" customWidth="1"/>
    <col min="3" max="3" width="20" style="1" customWidth="1"/>
    <col min="4" max="4" width="12.83203125" customWidth="1"/>
    <col min="5" max="5" width="7.83203125" style="1" customWidth="1"/>
    <col min="6" max="6" width="21.33203125" customWidth="1"/>
    <col min="7" max="7" width="9.5" style="1" customWidth="1"/>
    <col min="8" max="8" width="16.83203125" customWidth="1"/>
    <col min="9" max="9" width="6.6640625" style="1" customWidth="1"/>
    <col min="10" max="10" width="15.5" customWidth="1"/>
    <col min="11" max="11" width="19.1640625" style="1" customWidth="1"/>
    <col min="12" max="12" width="17.6640625" customWidth="1"/>
    <col min="13" max="13" width="7.6640625" style="1" customWidth="1"/>
    <col min="14" max="14" width="17.1640625" bestFit="1" customWidth="1"/>
    <col min="15" max="15" width="3" customWidth="1"/>
    <col min="16" max="16" width="9.33203125" hidden="1" customWidth="1"/>
    <col min="17" max="16384" width="11.5" hidden="1"/>
  </cols>
  <sheetData>
    <row r="1" spans="1:11" ht="18" x14ac:dyDescent="0.2">
      <c r="A1" s="46" t="s">
        <v>56</v>
      </c>
    </row>
    <row r="2" spans="1:11" ht="14" x14ac:dyDescent="0.15">
      <c r="A2" s="47" t="s">
        <v>57</v>
      </c>
    </row>
    <row r="3" spans="1:11" ht="21.5" customHeight="1" x14ac:dyDescent="0.15">
      <c r="A3" s="199" t="s">
        <v>58</v>
      </c>
      <c r="B3" s="200"/>
      <c r="C3" s="199" t="s">
        <v>59</v>
      </c>
      <c r="D3" s="200"/>
      <c r="E3" s="199" t="s">
        <v>178</v>
      </c>
      <c r="F3" s="200"/>
      <c r="G3" s="199" t="s">
        <v>60</v>
      </c>
      <c r="H3" s="200"/>
      <c r="I3" s="193" t="s">
        <v>61</v>
      </c>
      <c r="J3" s="194"/>
      <c r="K3" s="197" t="s">
        <v>189</v>
      </c>
    </row>
    <row r="4" spans="1:11" x14ac:dyDescent="0.15">
      <c r="A4" s="201"/>
      <c r="B4" s="202"/>
      <c r="C4" s="201"/>
      <c r="D4" s="202"/>
      <c r="E4" s="201"/>
      <c r="F4" s="202"/>
      <c r="G4" s="201"/>
      <c r="H4" s="202"/>
      <c r="I4" s="195" t="s">
        <v>62</v>
      </c>
      <c r="J4" s="196"/>
      <c r="K4" s="198"/>
    </row>
    <row r="5" spans="1:11" x14ac:dyDescent="0.15">
      <c r="A5" s="48" t="s">
        <v>63</v>
      </c>
      <c r="B5" s="48" t="s">
        <v>64</v>
      </c>
      <c r="C5" s="48" t="s">
        <v>63</v>
      </c>
      <c r="D5" s="48" t="s">
        <v>64</v>
      </c>
      <c r="E5" s="48" t="s">
        <v>63</v>
      </c>
      <c r="F5" s="48" t="s">
        <v>64</v>
      </c>
      <c r="G5" s="48" t="s">
        <v>63</v>
      </c>
      <c r="H5" s="48" t="s">
        <v>64</v>
      </c>
      <c r="I5" s="48" t="s">
        <v>63</v>
      </c>
      <c r="J5" s="48" t="s">
        <v>65</v>
      </c>
      <c r="K5" s="2"/>
    </row>
    <row r="6" spans="1:11" x14ac:dyDescent="0.15">
      <c r="A6" s="49" t="s">
        <v>176</v>
      </c>
      <c r="B6" s="50" t="s">
        <v>66</v>
      </c>
      <c r="C6" s="49" t="s">
        <v>183</v>
      </c>
      <c r="D6" s="50" t="s">
        <v>67</v>
      </c>
      <c r="E6" s="49" t="s">
        <v>25</v>
      </c>
      <c r="F6" s="50" t="s">
        <v>68</v>
      </c>
      <c r="G6" s="49" t="s">
        <v>69</v>
      </c>
      <c r="H6" s="50" t="s">
        <v>70</v>
      </c>
      <c r="I6" s="49">
        <v>1</v>
      </c>
      <c r="J6" s="51" t="s">
        <v>74</v>
      </c>
      <c r="K6" s="63" t="s">
        <v>190</v>
      </c>
    </row>
    <row r="7" spans="1:11" x14ac:dyDescent="0.15">
      <c r="A7" s="49" t="s">
        <v>179</v>
      </c>
      <c r="B7" s="50" t="s">
        <v>75</v>
      </c>
      <c r="C7" s="49" t="s">
        <v>71</v>
      </c>
      <c r="D7" s="50" t="s">
        <v>76</v>
      </c>
      <c r="E7" s="49" t="s">
        <v>77</v>
      </c>
      <c r="F7" s="50" t="s">
        <v>78</v>
      </c>
      <c r="G7" s="49" t="s">
        <v>24</v>
      </c>
      <c r="H7" s="50" t="s">
        <v>79</v>
      </c>
      <c r="I7" s="49">
        <v>2</v>
      </c>
      <c r="J7" s="51">
        <v>1</v>
      </c>
      <c r="K7" s="63" t="s">
        <v>191</v>
      </c>
    </row>
    <row r="8" spans="1:11" x14ac:dyDescent="0.15">
      <c r="A8" s="49" t="s">
        <v>180</v>
      </c>
      <c r="B8" s="50" t="s">
        <v>82</v>
      </c>
      <c r="C8" s="49" t="s">
        <v>174</v>
      </c>
      <c r="D8" s="50" t="s">
        <v>83</v>
      </c>
      <c r="E8" s="49" t="s">
        <v>84</v>
      </c>
      <c r="F8" s="50" t="s">
        <v>85</v>
      </c>
      <c r="G8" s="49" t="s">
        <v>86</v>
      </c>
      <c r="H8" s="50" t="s">
        <v>87</v>
      </c>
      <c r="I8" s="49">
        <v>3</v>
      </c>
      <c r="J8" s="51" t="s">
        <v>91</v>
      </c>
      <c r="K8" s="2"/>
    </row>
    <row r="9" spans="1:11" x14ac:dyDescent="0.15">
      <c r="A9" s="49" t="s">
        <v>127</v>
      </c>
      <c r="B9" s="50" t="s">
        <v>92</v>
      </c>
      <c r="C9" s="49" t="s">
        <v>175</v>
      </c>
      <c r="D9" s="50" t="s">
        <v>93</v>
      </c>
      <c r="E9" s="49" t="s">
        <v>94</v>
      </c>
      <c r="F9" s="50" t="s">
        <v>95</v>
      </c>
      <c r="G9" s="49" t="s">
        <v>96</v>
      </c>
      <c r="H9" s="50" t="s">
        <v>97</v>
      </c>
      <c r="I9" s="49">
        <v>4</v>
      </c>
      <c r="J9" s="51" t="s">
        <v>101</v>
      </c>
      <c r="K9" s="2"/>
    </row>
    <row r="10" spans="1:11" x14ac:dyDescent="0.15">
      <c r="A10" s="49" t="s">
        <v>181</v>
      </c>
      <c r="B10" s="50" t="s">
        <v>102</v>
      </c>
      <c r="C10" s="49" t="s">
        <v>176</v>
      </c>
      <c r="D10" s="50" t="s">
        <v>103</v>
      </c>
      <c r="E10" s="49" t="s">
        <v>104</v>
      </c>
      <c r="F10" s="50" t="s">
        <v>90</v>
      </c>
      <c r="G10" s="49" t="s">
        <v>105</v>
      </c>
      <c r="H10" s="50" t="s">
        <v>106</v>
      </c>
      <c r="I10" s="2"/>
      <c r="J10" s="36"/>
      <c r="K10" s="2"/>
    </row>
    <row r="11" spans="1:11" x14ac:dyDescent="0.15">
      <c r="A11" s="49" t="s">
        <v>182</v>
      </c>
      <c r="B11" s="50" t="s">
        <v>90</v>
      </c>
      <c r="C11" s="49" t="s">
        <v>177</v>
      </c>
      <c r="D11" s="50" t="s">
        <v>108</v>
      </c>
      <c r="E11" s="49" t="s">
        <v>187</v>
      </c>
      <c r="F11" s="50" t="s">
        <v>72</v>
      </c>
      <c r="G11" s="49" t="s">
        <v>109</v>
      </c>
      <c r="H11" s="50" t="s">
        <v>110</v>
      </c>
      <c r="I11" s="2"/>
      <c r="J11" s="36"/>
      <c r="K11" s="2"/>
    </row>
    <row r="12" spans="1:11" x14ac:dyDescent="0.15">
      <c r="A12" s="2"/>
      <c r="B12" s="36"/>
      <c r="C12" s="2"/>
      <c r="D12" s="36"/>
      <c r="E12" s="49" t="s">
        <v>188</v>
      </c>
      <c r="F12" s="50" t="s">
        <v>80</v>
      </c>
      <c r="G12" s="2"/>
      <c r="H12" s="36"/>
      <c r="I12" s="2"/>
      <c r="J12" s="36"/>
      <c r="K12" s="2"/>
    </row>
    <row r="13" spans="1:11" x14ac:dyDescent="0.15">
      <c r="A13" s="2"/>
      <c r="B13" s="36"/>
      <c r="C13" s="2"/>
      <c r="D13" s="36"/>
      <c r="E13" s="49" t="s">
        <v>88</v>
      </c>
      <c r="F13" s="50" t="s">
        <v>89</v>
      </c>
      <c r="G13" s="2"/>
      <c r="H13" s="36"/>
      <c r="I13" s="2"/>
      <c r="J13" s="36"/>
      <c r="K13" s="2"/>
    </row>
    <row r="14" spans="1:11" x14ac:dyDescent="0.15">
      <c r="A14" s="2"/>
      <c r="B14" s="36"/>
      <c r="C14" s="2"/>
      <c r="D14" s="36"/>
      <c r="E14" s="49" t="s">
        <v>98</v>
      </c>
      <c r="F14" s="50" t="s">
        <v>99</v>
      </c>
      <c r="G14" s="2"/>
      <c r="H14" s="36"/>
      <c r="I14" s="2"/>
      <c r="J14" s="36"/>
      <c r="K14" s="2"/>
    </row>
    <row r="15" spans="1:11" x14ac:dyDescent="0.15"/>
    <row r="16" spans="1:11" x14ac:dyDescent="0.15"/>
    <row r="17" spans="1:21" ht="13.25" customHeight="1" x14ac:dyDescent="0.15">
      <c r="A17" s="189" t="s">
        <v>63</v>
      </c>
      <c r="B17" s="191" t="s">
        <v>64</v>
      </c>
      <c r="C17" s="182" t="s">
        <v>111</v>
      </c>
      <c r="D17" s="183"/>
      <c r="E17" s="178" t="s">
        <v>112</v>
      </c>
      <c r="F17" s="179"/>
      <c r="G17" s="182" t="s">
        <v>113</v>
      </c>
      <c r="H17" s="183"/>
      <c r="I17" s="182" t="s">
        <v>146</v>
      </c>
      <c r="J17" s="183"/>
      <c r="K17" s="178" t="s">
        <v>147</v>
      </c>
      <c r="L17" s="179"/>
      <c r="M17" s="182" t="s">
        <v>148</v>
      </c>
      <c r="N17" s="183"/>
    </row>
    <row r="18" spans="1:21" x14ac:dyDescent="0.15">
      <c r="A18" s="190"/>
      <c r="B18" s="192"/>
      <c r="C18" s="184"/>
      <c r="D18" s="185"/>
      <c r="E18" s="180"/>
      <c r="F18" s="181"/>
      <c r="G18" s="184"/>
      <c r="H18" s="185"/>
      <c r="I18" s="184"/>
      <c r="J18" s="185"/>
      <c r="K18" s="180"/>
      <c r="L18" s="181"/>
      <c r="M18" s="184"/>
      <c r="N18" s="185"/>
    </row>
    <row r="19" spans="1:21" x14ac:dyDescent="0.15">
      <c r="A19" s="49" t="s">
        <v>184</v>
      </c>
      <c r="B19" s="50" t="s">
        <v>73</v>
      </c>
      <c r="C19" s="48" t="s">
        <v>63</v>
      </c>
      <c r="D19" s="48" t="s">
        <v>64</v>
      </c>
      <c r="E19" s="48" t="s">
        <v>63</v>
      </c>
      <c r="F19" s="48" t="s">
        <v>64</v>
      </c>
      <c r="G19" s="48" t="s">
        <v>63</v>
      </c>
      <c r="H19" s="48" t="s">
        <v>64</v>
      </c>
      <c r="I19" s="186" t="s">
        <v>63</v>
      </c>
      <c r="J19" s="186" t="s">
        <v>64</v>
      </c>
      <c r="K19" s="186" t="s">
        <v>63</v>
      </c>
      <c r="L19" s="186" t="s">
        <v>64</v>
      </c>
      <c r="M19" s="186" t="s">
        <v>63</v>
      </c>
      <c r="N19" s="186" t="s">
        <v>64</v>
      </c>
    </row>
    <row r="20" spans="1:21" x14ac:dyDescent="0.15">
      <c r="A20" s="49" t="s">
        <v>49</v>
      </c>
      <c r="B20" s="50" t="s">
        <v>81</v>
      </c>
      <c r="C20" s="49" t="s">
        <v>114</v>
      </c>
      <c r="D20" s="50" t="s">
        <v>115</v>
      </c>
      <c r="E20" s="49" t="s">
        <v>116</v>
      </c>
      <c r="F20" s="50" t="s">
        <v>117</v>
      </c>
      <c r="G20" s="49" t="s">
        <v>118</v>
      </c>
      <c r="H20" s="50" t="s">
        <v>119</v>
      </c>
      <c r="I20" s="187"/>
      <c r="J20" s="187"/>
      <c r="K20" s="187"/>
      <c r="L20" s="187"/>
      <c r="M20" s="188"/>
      <c r="N20" s="188"/>
    </row>
    <row r="21" spans="1:21" x14ac:dyDescent="0.15">
      <c r="A21" s="49" t="s">
        <v>182</v>
      </c>
      <c r="B21" s="50" t="s">
        <v>90</v>
      </c>
      <c r="C21" s="49" t="s">
        <v>120</v>
      </c>
      <c r="D21" s="50" t="s">
        <v>121</v>
      </c>
      <c r="E21" s="49" t="s">
        <v>109</v>
      </c>
      <c r="F21" s="50" t="s">
        <v>122</v>
      </c>
      <c r="G21" s="49" t="s">
        <v>123</v>
      </c>
      <c r="H21" s="50" t="s">
        <v>124</v>
      </c>
      <c r="I21" s="49" t="s">
        <v>149</v>
      </c>
      <c r="J21" s="52" t="s">
        <v>150</v>
      </c>
      <c r="K21" s="49" t="s">
        <v>25</v>
      </c>
      <c r="L21" s="50" t="s">
        <v>151</v>
      </c>
      <c r="M21" s="49" t="s">
        <v>152</v>
      </c>
      <c r="N21" s="50" t="s">
        <v>153</v>
      </c>
    </row>
    <row r="22" spans="1:21" x14ac:dyDescent="0.15">
      <c r="A22" s="49" t="s">
        <v>185</v>
      </c>
      <c r="B22" s="50" t="s">
        <v>100</v>
      </c>
      <c r="C22" s="49" t="s">
        <v>125</v>
      </c>
      <c r="D22" s="50" t="s">
        <v>126</v>
      </c>
      <c r="E22" s="49" t="s">
        <v>127</v>
      </c>
      <c r="F22" s="50" t="s">
        <v>128</v>
      </c>
      <c r="G22" s="49" t="s">
        <v>129</v>
      </c>
      <c r="H22" s="50" t="s">
        <v>130</v>
      </c>
      <c r="I22" s="49" t="s">
        <v>24</v>
      </c>
      <c r="J22" s="52" t="s">
        <v>154</v>
      </c>
      <c r="K22" s="49" t="s">
        <v>155</v>
      </c>
      <c r="L22" s="50" t="s">
        <v>156</v>
      </c>
      <c r="M22" s="49" t="s">
        <v>13</v>
      </c>
      <c r="N22" s="50" t="s">
        <v>157</v>
      </c>
    </row>
    <row r="23" spans="1:21" x14ac:dyDescent="0.15">
      <c r="A23" s="49" t="s">
        <v>186</v>
      </c>
      <c r="B23" s="50" t="s">
        <v>107</v>
      </c>
      <c r="C23" s="49"/>
      <c r="D23" s="50"/>
      <c r="E23" s="49" t="s">
        <v>131</v>
      </c>
      <c r="F23" s="50" t="s">
        <v>132</v>
      </c>
      <c r="G23" s="49" t="s">
        <v>133</v>
      </c>
      <c r="H23" s="50" t="s">
        <v>134</v>
      </c>
      <c r="I23" s="49" t="s">
        <v>158</v>
      </c>
      <c r="J23" s="52" t="s">
        <v>159</v>
      </c>
      <c r="K23" s="49" t="s">
        <v>160</v>
      </c>
      <c r="L23" s="50" t="s">
        <v>161</v>
      </c>
      <c r="M23" s="49" t="s">
        <v>162</v>
      </c>
      <c r="N23" s="50" t="s">
        <v>163</v>
      </c>
    </row>
    <row r="24" spans="1:21" x14ac:dyDescent="0.15">
      <c r="C24" s="49" t="s">
        <v>135</v>
      </c>
      <c r="D24" s="50"/>
      <c r="E24" s="49" t="s">
        <v>136</v>
      </c>
      <c r="F24" s="50" t="s">
        <v>110</v>
      </c>
      <c r="G24" s="49" t="s">
        <v>5</v>
      </c>
      <c r="H24" s="50" t="s">
        <v>137</v>
      </c>
      <c r="I24" s="49" t="s">
        <v>164</v>
      </c>
      <c r="J24" s="52" t="s">
        <v>165</v>
      </c>
      <c r="K24" s="49" t="s">
        <v>166</v>
      </c>
      <c r="L24" s="50" t="s">
        <v>167</v>
      </c>
      <c r="M24" s="49"/>
      <c r="N24" s="50"/>
    </row>
    <row r="25" spans="1:21" x14ac:dyDescent="0.15">
      <c r="C25" s="49"/>
      <c r="D25" s="50"/>
      <c r="E25" s="2"/>
      <c r="F25" s="36"/>
      <c r="G25" s="49" t="s">
        <v>138</v>
      </c>
      <c r="H25" s="50" t="s">
        <v>139</v>
      </c>
      <c r="I25" s="49" t="s">
        <v>168</v>
      </c>
      <c r="J25" s="52" t="s">
        <v>169</v>
      </c>
      <c r="K25" s="49" t="s">
        <v>170</v>
      </c>
      <c r="L25" s="49" t="s">
        <v>171</v>
      </c>
      <c r="M25" s="49"/>
      <c r="N25" s="53"/>
    </row>
    <row r="26" spans="1:21" x14ac:dyDescent="0.15">
      <c r="C26" s="2"/>
      <c r="D26" s="36"/>
      <c r="E26" s="2"/>
      <c r="F26" s="36"/>
      <c r="G26" s="49" t="s">
        <v>140</v>
      </c>
      <c r="H26" s="50" t="s">
        <v>141</v>
      </c>
      <c r="I26" s="49" t="s">
        <v>172</v>
      </c>
      <c r="J26" s="52" t="s">
        <v>173</v>
      </c>
      <c r="K26" s="49"/>
      <c r="L26" s="49"/>
      <c r="M26" s="49"/>
      <c r="N26" s="54"/>
    </row>
    <row r="27" spans="1:21" x14ac:dyDescent="0.15">
      <c r="C27" s="2"/>
      <c r="D27" s="36"/>
      <c r="E27" s="2"/>
      <c r="F27" s="36"/>
      <c r="G27" s="49" t="s">
        <v>142</v>
      </c>
      <c r="H27" s="50" t="s">
        <v>143</v>
      </c>
      <c r="I27" s="49"/>
      <c r="J27" s="49"/>
      <c r="K27" s="49"/>
      <c r="L27" s="49"/>
      <c r="M27" s="49"/>
      <c r="N27" s="55"/>
    </row>
    <row r="28" spans="1:21" x14ac:dyDescent="0.15">
      <c r="A28" s="61"/>
      <c r="B28" s="62"/>
      <c r="C28" s="2"/>
      <c r="D28" s="36"/>
      <c r="E28" s="2"/>
      <c r="F28" s="36"/>
      <c r="G28" s="49" t="s">
        <v>144</v>
      </c>
      <c r="H28" s="50" t="s">
        <v>145</v>
      </c>
    </row>
    <row r="29" spans="1:21" s="43" customFormat="1" x14ac:dyDescent="0.15">
      <c r="A29" s="105" t="s">
        <v>249</v>
      </c>
      <c r="B29" s="115" t="s">
        <v>250</v>
      </c>
      <c r="C29" s="116"/>
      <c r="D29" s="115"/>
      <c r="E29" s="115"/>
      <c r="F29" s="115"/>
      <c r="G29" s="117"/>
      <c r="H29" s="117"/>
      <c r="I29" s="117"/>
      <c r="L29" s="3"/>
      <c r="M29" s="44"/>
      <c r="N29" s="44"/>
      <c r="P29" s="44"/>
      <c r="Q29" s="44"/>
      <c r="R29" s="44"/>
      <c r="S29" s="44"/>
      <c r="T29" s="44"/>
      <c r="U29" s="44"/>
    </row>
    <row r="30" spans="1:21" s="43" customFormat="1" x14ac:dyDescent="0.15">
      <c r="A30" s="105" t="s">
        <v>251</v>
      </c>
      <c r="B30" s="115" t="s">
        <v>256</v>
      </c>
      <c r="C30" s="116"/>
      <c r="D30" s="115"/>
      <c r="E30" s="115"/>
      <c r="F30" s="115"/>
      <c r="G30" s="117"/>
      <c r="H30" s="117"/>
      <c r="I30" s="117"/>
      <c r="L30" s="3"/>
      <c r="M30" s="44"/>
      <c r="N30" s="44"/>
      <c r="P30" s="44"/>
      <c r="Q30" s="44"/>
      <c r="R30" s="44"/>
      <c r="S30" s="44"/>
      <c r="T30" s="44"/>
      <c r="U30" s="44"/>
    </row>
    <row r="31" spans="1:21" s="43" customFormat="1" x14ac:dyDescent="0.15">
      <c r="A31" s="105" t="s">
        <v>253</v>
      </c>
      <c r="B31" s="115" t="s">
        <v>254</v>
      </c>
      <c r="C31" s="116"/>
      <c r="D31" s="115"/>
      <c r="E31" s="115"/>
      <c r="F31" s="118"/>
      <c r="G31" s="115"/>
      <c r="H31" s="115"/>
      <c r="I31" s="118"/>
      <c r="L31" s="3"/>
      <c r="M31" s="44"/>
      <c r="N31" s="44"/>
      <c r="P31" s="44"/>
      <c r="Q31" s="44"/>
      <c r="R31" s="44"/>
      <c r="S31" s="44"/>
      <c r="T31" s="44"/>
      <c r="U31" s="44"/>
    </row>
    <row r="32" spans="1:21" s="43" customFormat="1" x14ac:dyDescent="0.15">
      <c r="A32" s="105" t="s">
        <v>255</v>
      </c>
      <c r="B32" s="115" t="s">
        <v>257</v>
      </c>
      <c r="C32" s="116"/>
      <c r="D32" s="115"/>
      <c r="E32" s="115"/>
      <c r="F32" s="118"/>
      <c r="G32" s="115"/>
      <c r="H32" s="115"/>
      <c r="I32" s="118"/>
      <c r="L32" s="3"/>
      <c r="M32" s="44"/>
      <c r="N32" s="44"/>
      <c r="P32" s="44"/>
      <c r="Q32" s="44"/>
      <c r="R32" s="44"/>
      <c r="S32" s="44"/>
      <c r="T32" s="44"/>
      <c r="U32" s="44"/>
    </row>
    <row r="33" spans="2:11" ht="21" hidden="1" customHeight="1" x14ac:dyDescent="0.15">
      <c r="G33"/>
      <c r="I33"/>
      <c r="K33"/>
    </row>
    <row r="34" spans="2:11" hidden="1" x14ac:dyDescent="0.15">
      <c r="G34"/>
      <c r="I34"/>
      <c r="K34"/>
    </row>
    <row r="35" spans="2:11" hidden="1" x14ac:dyDescent="0.15">
      <c r="G35"/>
      <c r="I35"/>
      <c r="K35"/>
    </row>
    <row r="36" spans="2:11" hidden="1" x14ac:dyDescent="0.15">
      <c r="G36"/>
      <c r="I36"/>
      <c r="K36"/>
    </row>
    <row r="37" spans="2:11" hidden="1" x14ac:dyDescent="0.15">
      <c r="G37"/>
      <c r="I37"/>
      <c r="K37"/>
    </row>
    <row r="38" spans="2:11" hidden="1" x14ac:dyDescent="0.15">
      <c r="G38"/>
      <c r="I38"/>
      <c r="K38"/>
    </row>
    <row r="39" spans="2:11" hidden="1" x14ac:dyDescent="0.15">
      <c r="G39"/>
      <c r="I39"/>
      <c r="K39"/>
    </row>
    <row r="40" spans="2:11" hidden="1" x14ac:dyDescent="0.15">
      <c r="G40"/>
      <c r="I40"/>
      <c r="K40"/>
    </row>
    <row r="41" spans="2:11" hidden="1" x14ac:dyDescent="0.15">
      <c r="G41"/>
      <c r="I41"/>
      <c r="K41"/>
    </row>
    <row r="42" spans="2:11" ht="16.5" hidden="1" customHeight="1" x14ac:dyDescent="0.15"/>
    <row r="43" spans="2:11" hidden="1" x14ac:dyDescent="0.15">
      <c r="B43" s="56"/>
      <c r="C43" s="56"/>
      <c r="D43" s="57"/>
      <c r="E43" s="56"/>
      <c r="F43" s="57"/>
      <c r="G43" s="56"/>
      <c r="H43" s="57"/>
    </row>
    <row r="45" spans="2:11" hidden="1" x14ac:dyDescent="0.15">
      <c r="C45"/>
      <c r="D45" s="58"/>
      <c r="E45" s="58"/>
      <c r="F45" s="58"/>
      <c r="G45" s="58"/>
      <c r="H45" s="58"/>
      <c r="I45" s="58"/>
      <c r="J45" s="58"/>
    </row>
    <row r="46" spans="2:11" hidden="1" x14ac:dyDescent="0.15">
      <c r="C46"/>
    </row>
    <row r="47" spans="2:11" hidden="1" x14ac:dyDescent="0.15">
      <c r="C47"/>
      <c r="D47" s="59"/>
      <c r="E47" s="59"/>
      <c r="F47" s="59"/>
      <c r="G47" s="59"/>
      <c r="H47" s="59"/>
      <c r="I47" s="59"/>
      <c r="J47" s="59"/>
    </row>
    <row r="48" spans="2:11" ht="18" hidden="1" customHeight="1" x14ac:dyDescent="0.15">
      <c r="C48"/>
    </row>
    <row r="49" spans="2:3" hidden="1" x14ac:dyDescent="0.15">
      <c r="C49"/>
    </row>
    <row r="50" spans="2:3" hidden="1" x14ac:dyDescent="0.15">
      <c r="C50"/>
    </row>
    <row r="51" spans="2:3" hidden="1" x14ac:dyDescent="0.15">
      <c r="B51" s="59"/>
      <c r="C51" s="60"/>
    </row>
    <row r="52" spans="2:3" hidden="1" x14ac:dyDescent="0.15">
      <c r="B52" s="59"/>
    </row>
  </sheetData>
  <mergeCells count="21">
    <mergeCell ref="I3:J3"/>
    <mergeCell ref="I4:J4"/>
    <mergeCell ref="K3:K4"/>
    <mergeCell ref="A3:B4"/>
    <mergeCell ref="C3:D4"/>
    <mergeCell ref="E3:F4"/>
    <mergeCell ref="G3:H4"/>
    <mergeCell ref="C17:D18"/>
    <mergeCell ref="E17:F18"/>
    <mergeCell ref="G17:H18"/>
    <mergeCell ref="A17:A18"/>
    <mergeCell ref="B17:B18"/>
    <mergeCell ref="K17:L18"/>
    <mergeCell ref="M17:N18"/>
    <mergeCell ref="I19:I20"/>
    <mergeCell ref="J19:J20"/>
    <mergeCell ref="K19:K20"/>
    <mergeCell ref="L19:L20"/>
    <mergeCell ref="M19:M20"/>
    <mergeCell ref="N19:N20"/>
    <mergeCell ref="I17:J18"/>
  </mergeCells>
  <phoneticPr fontId="17" type="noConversion"/>
  <pageMargins left="0.75" right="0.75" top="1" bottom="1" header="0" footer="0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>
    <tabColor rgb="FF00B050"/>
    <pageSetUpPr fitToPage="1"/>
  </sheetPr>
  <dimension ref="A1:N499"/>
  <sheetViews>
    <sheetView tabSelected="1" workbookViewId="0">
      <selection activeCell="B18" sqref="B18"/>
    </sheetView>
  </sheetViews>
  <sheetFormatPr baseColWidth="10" defaultColWidth="0" defaultRowHeight="15" zeroHeight="1" x14ac:dyDescent="0.2"/>
  <cols>
    <col min="1" max="1" width="11.5" style="163" customWidth="1"/>
    <col min="2" max="2" width="30.5" style="86" bestFit="1" customWidth="1"/>
    <col min="3" max="3" width="14" style="87" bestFit="1" customWidth="1"/>
    <col min="4" max="4" width="10.5" style="86" bestFit="1" customWidth="1"/>
    <col min="5" max="8" width="11.5" style="85" customWidth="1"/>
    <col min="9" max="9" width="10.5" style="88" bestFit="1" customWidth="1"/>
    <col min="10" max="10" width="11.5" style="88" bestFit="1" customWidth="1"/>
    <col min="11" max="11" width="2.33203125" style="85" customWidth="1"/>
    <col min="12" max="12" width="0" hidden="1" customWidth="1"/>
    <col min="13" max="14" width="0" style="85" hidden="1" customWidth="1"/>
    <col min="15" max="16384" width="11.5" style="85" hidden="1"/>
  </cols>
  <sheetData>
    <row r="1" spans="1:10" x14ac:dyDescent="0.2">
      <c r="A1" s="160" t="str">
        <f>+CONCATENATE("DOMICILIARIAS DE ALCANTARILLADO (TILL): "&amp;Id_Proyecto!C5)</f>
        <v>DOMICILIARIAS DE ALCANTARILLADO (TILL): ON DE LA OBRA</v>
      </c>
    </row>
    <row r="2" spans="1:10" ht="24" x14ac:dyDescent="0.2">
      <c r="A2" s="161" t="s">
        <v>282</v>
      </c>
      <c r="B2" s="98" t="s">
        <v>229</v>
      </c>
      <c r="C2" s="98" t="s">
        <v>230</v>
      </c>
      <c r="D2" s="98" t="s">
        <v>231</v>
      </c>
      <c r="E2" s="98" t="s">
        <v>232</v>
      </c>
      <c r="F2" s="97" t="s">
        <v>259</v>
      </c>
      <c r="G2" s="97" t="s">
        <v>260</v>
      </c>
      <c r="H2" s="97" t="s">
        <v>258</v>
      </c>
      <c r="I2" s="98" t="s">
        <v>234</v>
      </c>
      <c r="J2" s="98" t="s">
        <v>233</v>
      </c>
    </row>
    <row r="3" spans="1:10" x14ac:dyDescent="0.2">
      <c r="A3" s="162">
        <v>1</v>
      </c>
      <c r="B3" s="100"/>
      <c r="C3" s="165">
        <v>101820060124</v>
      </c>
      <c r="D3" s="99" t="s">
        <v>247</v>
      </c>
      <c r="E3" s="102">
        <v>45051</v>
      </c>
      <c r="F3" s="99">
        <v>200</v>
      </c>
      <c r="G3" s="99" t="s">
        <v>24</v>
      </c>
      <c r="H3" s="99">
        <v>300</v>
      </c>
      <c r="I3" s="164">
        <v>724729.68837975198</v>
      </c>
      <c r="J3" s="164">
        <v>9685010.6241114903</v>
      </c>
    </row>
    <row r="4" spans="1:10" x14ac:dyDescent="0.2">
      <c r="A4" s="162">
        <v>2</v>
      </c>
      <c r="B4" s="100"/>
      <c r="C4" s="165">
        <v>101650070067</v>
      </c>
      <c r="D4" s="99" t="s">
        <v>247</v>
      </c>
      <c r="E4" s="102">
        <v>45051</v>
      </c>
      <c r="F4" s="99">
        <v>200</v>
      </c>
      <c r="G4" s="99" t="s">
        <v>24</v>
      </c>
      <c r="H4" s="99">
        <v>300</v>
      </c>
      <c r="I4" s="164">
        <v>724843.54609010904</v>
      </c>
      <c r="J4" s="164">
        <v>9684579.4177011102</v>
      </c>
    </row>
    <row r="5" spans="1:10" x14ac:dyDescent="0.2">
      <c r="A5" s="162">
        <v>3</v>
      </c>
      <c r="B5" s="100"/>
      <c r="C5" s="165">
        <v>101690060125</v>
      </c>
      <c r="D5" s="99" t="s">
        <v>247</v>
      </c>
      <c r="E5" s="102">
        <v>45051</v>
      </c>
      <c r="F5" s="99">
        <v>200</v>
      </c>
      <c r="G5" s="99" t="s">
        <v>24</v>
      </c>
      <c r="H5" s="99">
        <v>300</v>
      </c>
      <c r="I5" s="164">
        <v>724855.34356904903</v>
      </c>
      <c r="J5" s="164">
        <v>9684858.1086574104</v>
      </c>
    </row>
    <row r="6" spans="1:10" x14ac:dyDescent="0.2">
      <c r="A6" s="162">
        <v>4</v>
      </c>
      <c r="B6" s="100"/>
      <c r="C6" s="165">
        <v>101320070183</v>
      </c>
      <c r="D6" s="99" t="s">
        <v>247</v>
      </c>
      <c r="E6" s="102">
        <v>45051</v>
      </c>
      <c r="F6" s="99">
        <v>200</v>
      </c>
      <c r="G6" s="99" t="s">
        <v>24</v>
      </c>
      <c r="H6" s="99">
        <v>300</v>
      </c>
      <c r="I6" s="164">
        <v>724751.13923092303</v>
      </c>
      <c r="J6" s="164">
        <v>9684950.9651684798</v>
      </c>
    </row>
    <row r="7" spans="1:10" x14ac:dyDescent="0.2"/>
    <row r="8" spans="1:10" x14ac:dyDescent="0.2"/>
    <row r="9" spans="1:10" x14ac:dyDescent="0.2"/>
    <row r="10" spans="1:10" x14ac:dyDescent="0.2"/>
    <row r="11" spans="1:10" x14ac:dyDescent="0.2"/>
    <row r="12" spans="1:10" x14ac:dyDescent="0.2"/>
    <row r="13" spans="1:10" x14ac:dyDescent="0.2"/>
    <row r="14" spans="1:10" x14ac:dyDescent="0.2"/>
    <row r="15" spans="1:10" x14ac:dyDescent="0.2"/>
    <row r="16" spans="1:10" x14ac:dyDescent="0.2"/>
    <row r="17" x14ac:dyDescent="0.2"/>
    <row r="18" x14ac:dyDescent="0.2"/>
    <row r="19" x14ac:dyDescent="0.2"/>
    <row r="20" x14ac:dyDescent="0.2"/>
    <row r="21" x14ac:dyDescent="0.2"/>
    <row r="22" x14ac:dyDescent="0.2"/>
    <row r="23" x14ac:dyDescent="0.2"/>
    <row r="24" x14ac:dyDescent="0.2"/>
    <row r="25" x14ac:dyDescent="0.2"/>
    <row r="26" x14ac:dyDescent="0.2"/>
    <row r="27" x14ac:dyDescent="0.2"/>
    <row r="28" x14ac:dyDescent="0.2"/>
    <row r="29" x14ac:dyDescent="0.2"/>
    <row r="30" x14ac:dyDescent="0.2"/>
    <row r="31" x14ac:dyDescent="0.2"/>
    <row r="32" x14ac:dyDescent="0.2"/>
    <row r="33" x14ac:dyDescent="0.2"/>
    <row r="34" x14ac:dyDescent="0.2"/>
    <row r="35" x14ac:dyDescent="0.2"/>
    <row r="36" x14ac:dyDescent="0.2"/>
    <row r="37" x14ac:dyDescent="0.2"/>
    <row r="38" x14ac:dyDescent="0.2"/>
    <row r="39" x14ac:dyDescent="0.2"/>
    <row r="40" x14ac:dyDescent="0.2"/>
    <row r="41" x14ac:dyDescent="0.2"/>
    <row r="42" x14ac:dyDescent="0.2"/>
    <row r="43" x14ac:dyDescent="0.2"/>
    <row r="44" x14ac:dyDescent="0.2"/>
    <row r="45" x14ac:dyDescent="0.2"/>
    <row r="46" x14ac:dyDescent="0.2"/>
    <row r="47" x14ac:dyDescent="0.2"/>
    <row r="48" x14ac:dyDescent="0.2"/>
    <row r="49" x14ac:dyDescent="0.2"/>
    <row r="50" x14ac:dyDescent="0.2"/>
    <row r="51" x14ac:dyDescent="0.2"/>
    <row r="52" x14ac:dyDescent="0.2"/>
    <row r="53" x14ac:dyDescent="0.2"/>
    <row r="54" x14ac:dyDescent="0.2"/>
    <row r="55" x14ac:dyDescent="0.2"/>
    <row r="56" x14ac:dyDescent="0.2"/>
    <row r="57" x14ac:dyDescent="0.2"/>
    <row r="58" x14ac:dyDescent="0.2"/>
    <row r="59" x14ac:dyDescent="0.2"/>
    <row r="60" x14ac:dyDescent="0.2"/>
    <row r="61" x14ac:dyDescent="0.2"/>
    <row r="62" x14ac:dyDescent="0.2"/>
    <row r="63" x14ac:dyDescent="0.2"/>
    <row r="64" x14ac:dyDescent="0.2"/>
    <row r="65" x14ac:dyDescent="0.2"/>
    <row r="66" x14ac:dyDescent="0.2"/>
    <row r="67" x14ac:dyDescent="0.2"/>
    <row r="68" x14ac:dyDescent="0.2"/>
    <row r="69" x14ac:dyDescent="0.2"/>
    <row r="70" x14ac:dyDescent="0.2"/>
    <row r="71" x14ac:dyDescent="0.2"/>
    <row r="72" x14ac:dyDescent="0.2"/>
    <row r="73" x14ac:dyDescent="0.2"/>
    <row r="74" x14ac:dyDescent="0.2"/>
    <row r="75" x14ac:dyDescent="0.2"/>
    <row r="76" x14ac:dyDescent="0.2"/>
    <row r="77" x14ac:dyDescent="0.2"/>
    <row r="78" x14ac:dyDescent="0.2"/>
    <row r="79" x14ac:dyDescent="0.2"/>
    <row r="80" x14ac:dyDescent="0.2"/>
    <row r="81" x14ac:dyDescent="0.2"/>
    <row r="82" x14ac:dyDescent="0.2"/>
    <row r="83" x14ac:dyDescent="0.2"/>
    <row r="84" x14ac:dyDescent="0.2"/>
    <row r="85" x14ac:dyDescent="0.2"/>
    <row r="86" x14ac:dyDescent="0.2"/>
    <row r="87" x14ac:dyDescent="0.2"/>
    <row r="88" x14ac:dyDescent="0.2"/>
    <row r="89" x14ac:dyDescent="0.2"/>
    <row r="90" x14ac:dyDescent="0.2"/>
    <row r="91" x14ac:dyDescent="0.2"/>
    <row r="92" x14ac:dyDescent="0.2"/>
    <row r="93" x14ac:dyDescent="0.2"/>
    <row r="94" x14ac:dyDescent="0.2"/>
    <row r="95" x14ac:dyDescent="0.2"/>
    <row r="96" x14ac:dyDescent="0.2"/>
    <row r="97" x14ac:dyDescent="0.2"/>
    <row r="98" x14ac:dyDescent="0.2"/>
    <row r="99" x14ac:dyDescent="0.2"/>
    <row r="100" x14ac:dyDescent="0.2"/>
    <row r="101" x14ac:dyDescent="0.2"/>
    <row r="102" x14ac:dyDescent="0.2"/>
    <row r="103" x14ac:dyDescent="0.2"/>
    <row r="104" x14ac:dyDescent="0.2"/>
    <row r="105" x14ac:dyDescent="0.2"/>
    <row r="106" x14ac:dyDescent="0.2"/>
    <row r="107" x14ac:dyDescent="0.2"/>
    <row r="108" x14ac:dyDescent="0.2"/>
    <row r="109" x14ac:dyDescent="0.2"/>
    <row r="110" x14ac:dyDescent="0.2"/>
    <row r="111" x14ac:dyDescent="0.2"/>
    <row r="112" x14ac:dyDescent="0.2"/>
    <row r="113" x14ac:dyDescent="0.2"/>
    <row r="114" x14ac:dyDescent="0.2"/>
    <row r="115" x14ac:dyDescent="0.2"/>
    <row r="116" x14ac:dyDescent="0.2"/>
    <row r="117" x14ac:dyDescent="0.2"/>
    <row r="118" x14ac:dyDescent="0.2"/>
    <row r="119" x14ac:dyDescent="0.2"/>
    <row r="120" x14ac:dyDescent="0.2"/>
    <row r="121" x14ac:dyDescent="0.2"/>
    <row r="122" x14ac:dyDescent="0.2"/>
    <row r="123" x14ac:dyDescent="0.2"/>
    <row r="124" x14ac:dyDescent="0.2"/>
    <row r="125" x14ac:dyDescent="0.2"/>
    <row r="126" x14ac:dyDescent="0.2"/>
    <row r="127" x14ac:dyDescent="0.2"/>
    <row r="128" x14ac:dyDescent="0.2"/>
    <row r="129" x14ac:dyDescent="0.2"/>
    <row r="130" x14ac:dyDescent="0.2"/>
    <row r="131" x14ac:dyDescent="0.2"/>
    <row r="132" x14ac:dyDescent="0.2"/>
    <row r="133" x14ac:dyDescent="0.2"/>
    <row r="134" x14ac:dyDescent="0.2"/>
    <row r="135" x14ac:dyDescent="0.2"/>
    <row r="136" x14ac:dyDescent="0.2"/>
    <row r="137" x14ac:dyDescent="0.2"/>
    <row r="138" x14ac:dyDescent="0.2"/>
    <row r="139" x14ac:dyDescent="0.2"/>
    <row r="140" x14ac:dyDescent="0.2"/>
    <row r="141" x14ac:dyDescent="0.2"/>
    <row r="142" x14ac:dyDescent="0.2"/>
    <row r="143" x14ac:dyDescent="0.2"/>
    <row r="144" x14ac:dyDescent="0.2"/>
    <row r="145" x14ac:dyDescent="0.2"/>
    <row r="146" x14ac:dyDescent="0.2"/>
    <row r="147" x14ac:dyDescent="0.2"/>
    <row r="148" x14ac:dyDescent="0.2"/>
    <row r="149" x14ac:dyDescent="0.2"/>
    <row r="150" x14ac:dyDescent="0.2"/>
    <row r="151" x14ac:dyDescent="0.2"/>
    <row r="152" x14ac:dyDescent="0.2"/>
    <row r="153" x14ac:dyDescent="0.2"/>
    <row r="154" x14ac:dyDescent="0.2"/>
    <row r="155" x14ac:dyDescent="0.2"/>
    <row r="156" x14ac:dyDescent="0.2"/>
    <row r="157" x14ac:dyDescent="0.2"/>
    <row r="158" x14ac:dyDescent="0.2"/>
    <row r="159" x14ac:dyDescent="0.2"/>
    <row r="160" x14ac:dyDescent="0.2"/>
    <row r="161" x14ac:dyDescent="0.2"/>
    <row r="162" x14ac:dyDescent="0.2"/>
    <row r="163" x14ac:dyDescent="0.2"/>
    <row r="164" x14ac:dyDescent="0.2"/>
    <row r="165" x14ac:dyDescent="0.2"/>
    <row r="166" x14ac:dyDescent="0.2"/>
    <row r="167" x14ac:dyDescent="0.2"/>
    <row r="168" x14ac:dyDescent="0.2"/>
    <row r="169" x14ac:dyDescent="0.2"/>
    <row r="170" x14ac:dyDescent="0.2"/>
    <row r="171" x14ac:dyDescent="0.2"/>
    <row r="172" x14ac:dyDescent="0.2"/>
    <row r="173" x14ac:dyDescent="0.2"/>
    <row r="174" x14ac:dyDescent="0.2"/>
    <row r="175" x14ac:dyDescent="0.2"/>
    <row r="176" x14ac:dyDescent="0.2"/>
    <row r="177" x14ac:dyDescent="0.2"/>
    <row r="178" x14ac:dyDescent="0.2"/>
    <row r="179" x14ac:dyDescent="0.2"/>
    <row r="180" x14ac:dyDescent="0.2"/>
    <row r="181" x14ac:dyDescent="0.2"/>
    <row r="182" x14ac:dyDescent="0.2"/>
    <row r="183" x14ac:dyDescent="0.2"/>
    <row r="184" x14ac:dyDescent="0.2"/>
    <row r="185" x14ac:dyDescent="0.2"/>
    <row r="186" x14ac:dyDescent="0.2"/>
    <row r="187" x14ac:dyDescent="0.2"/>
    <row r="188" x14ac:dyDescent="0.2"/>
    <row r="189" x14ac:dyDescent="0.2"/>
    <row r="190" x14ac:dyDescent="0.2"/>
    <row r="191" x14ac:dyDescent="0.2"/>
    <row r="192" x14ac:dyDescent="0.2"/>
    <row r="193" x14ac:dyDescent="0.2"/>
    <row r="194" x14ac:dyDescent="0.2"/>
    <row r="195" x14ac:dyDescent="0.2"/>
    <row r="196" x14ac:dyDescent="0.2"/>
    <row r="197" x14ac:dyDescent="0.2"/>
    <row r="198" x14ac:dyDescent="0.2"/>
    <row r="199" x14ac:dyDescent="0.2"/>
    <row r="200" x14ac:dyDescent="0.2"/>
    <row r="201" x14ac:dyDescent="0.2"/>
    <row r="202" x14ac:dyDescent="0.2"/>
    <row r="203" x14ac:dyDescent="0.2"/>
    <row r="204" x14ac:dyDescent="0.2"/>
    <row r="205" x14ac:dyDescent="0.2"/>
    <row r="206" x14ac:dyDescent="0.2"/>
    <row r="207" x14ac:dyDescent="0.2"/>
    <row r="208" x14ac:dyDescent="0.2"/>
    <row r="209" x14ac:dyDescent="0.2"/>
    <row r="210" x14ac:dyDescent="0.2"/>
    <row r="211" x14ac:dyDescent="0.2"/>
    <row r="212" x14ac:dyDescent="0.2"/>
    <row r="213" x14ac:dyDescent="0.2"/>
    <row r="214" x14ac:dyDescent="0.2"/>
    <row r="215" x14ac:dyDescent="0.2"/>
    <row r="216" x14ac:dyDescent="0.2"/>
    <row r="217" x14ac:dyDescent="0.2"/>
    <row r="218" x14ac:dyDescent="0.2"/>
    <row r="219" x14ac:dyDescent="0.2"/>
    <row r="220" x14ac:dyDescent="0.2"/>
    <row r="221" x14ac:dyDescent="0.2"/>
    <row r="222" x14ac:dyDescent="0.2"/>
    <row r="223" x14ac:dyDescent="0.2"/>
    <row r="224" x14ac:dyDescent="0.2"/>
    <row r="225" x14ac:dyDescent="0.2"/>
    <row r="226" x14ac:dyDescent="0.2"/>
    <row r="227" x14ac:dyDescent="0.2"/>
    <row r="228" x14ac:dyDescent="0.2"/>
    <row r="229" x14ac:dyDescent="0.2"/>
    <row r="230" x14ac:dyDescent="0.2"/>
    <row r="231" x14ac:dyDescent="0.2"/>
    <row r="232" x14ac:dyDescent="0.2"/>
    <row r="233" x14ac:dyDescent="0.2"/>
    <row r="234" x14ac:dyDescent="0.2"/>
    <row r="235" x14ac:dyDescent="0.2"/>
    <row r="236" x14ac:dyDescent="0.2"/>
    <row r="237" x14ac:dyDescent="0.2"/>
    <row r="238" x14ac:dyDescent="0.2"/>
    <row r="239" x14ac:dyDescent="0.2"/>
    <row r="240" x14ac:dyDescent="0.2"/>
    <row r="241" x14ac:dyDescent="0.2"/>
    <row r="242" x14ac:dyDescent="0.2"/>
    <row r="243" x14ac:dyDescent="0.2"/>
    <row r="244" x14ac:dyDescent="0.2"/>
    <row r="245" x14ac:dyDescent="0.2"/>
    <row r="246" x14ac:dyDescent="0.2"/>
    <row r="247" x14ac:dyDescent="0.2"/>
    <row r="248" x14ac:dyDescent="0.2"/>
    <row r="249" x14ac:dyDescent="0.2"/>
    <row r="250" x14ac:dyDescent="0.2"/>
    <row r="251" x14ac:dyDescent="0.2"/>
    <row r="252" x14ac:dyDescent="0.2"/>
    <row r="253" x14ac:dyDescent="0.2"/>
    <row r="254" x14ac:dyDescent="0.2"/>
    <row r="255" x14ac:dyDescent="0.2"/>
    <row r="256" x14ac:dyDescent="0.2"/>
    <row r="257" x14ac:dyDescent="0.2"/>
    <row r="258" x14ac:dyDescent="0.2"/>
    <row r="259" x14ac:dyDescent="0.2"/>
    <row r="260" x14ac:dyDescent="0.2"/>
    <row r="261" x14ac:dyDescent="0.2"/>
    <row r="262" x14ac:dyDescent="0.2"/>
    <row r="263" x14ac:dyDescent="0.2"/>
    <row r="264" x14ac:dyDescent="0.2"/>
    <row r="265" x14ac:dyDescent="0.2"/>
    <row r="266" x14ac:dyDescent="0.2"/>
    <row r="267" x14ac:dyDescent="0.2"/>
    <row r="268" x14ac:dyDescent="0.2"/>
    <row r="269" x14ac:dyDescent="0.2"/>
    <row r="270" x14ac:dyDescent="0.2"/>
    <row r="271" x14ac:dyDescent="0.2"/>
    <row r="272" x14ac:dyDescent="0.2"/>
    <row r="273" x14ac:dyDescent="0.2"/>
    <row r="274" x14ac:dyDescent="0.2"/>
    <row r="275" x14ac:dyDescent="0.2"/>
    <row r="276" x14ac:dyDescent="0.2"/>
    <row r="277" x14ac:dyDescent="0.2"/>
    <row r="278" x14ac:dyDescent="0.2"/>
    <row r="279" x14ac:dyDescent="0.2"/>
    <row r="280" x14ac:dyDescent="0.2"/>
    <row r="281" x14ac:dyDescent="0.2"/>
    <row r="282" x14ac:dyDescent="0.2"/>
    <row r="283" x14ac:dyDescent="0.2"/>
    <row r="284" x14ac:dyDescent="0.2"/>
    <row r="285" x14ac:dyDescent="0.2"/>
    <row r="286" x14ac:dyDescent="0.2"/>
    <row r="287" x14ac:dyDescent="0.2"/>
    <row r="288" x14ac:dyDescent="0.2"/>
    <row r="289" x14ac:dyDescent="0.2"/>
    <row r="290" x14ac:dyDescent="0.2"/>
    <row r="291" x14ac:dyDescent="0.2"/>
    <row r="292" x14ac:dyDescent="0.2"/>
    <row r="293" x14ac:dyDescent="0.2"/>
    <row r="294" x14ac:dyDescent="0.2"/>
    <row r="295" x14ac:dyDescent="0.2"/>
    <row r="296" x14ac:dyDescent="0.2"/>
    <row r="297" x14ac:dyDescent="0.2"/>
    <row r="298" x14ac:dyDescent="0.2"/>
    <row r="299" x14ac:dyDescent="0.2"/>
    <row r="300" x14ac:dyDescent="0.2"/>
    <row r="301" x14ac:dyDescent="0.2"/>
    <row r="302" x14ac:dyDescent="0.2"/>
    <row r="303" x14ac:dyDescent="0.2"/>
    <row r="304" x14ac:dyDescent="0.2"/>
    <row r="305" x14ac:dyDescent="0.2"/>
    <row r="306" x14ac:dyDescent="0.2"/>
    <row r="307" x14ac:dyDescent="0.2"/>
    <row r="308" x14ac:dyDescent="0.2"/>
    <row r="309" x14ac:dyDescent="0.2"/>
    <row r="310" x14ac:dyDescent="0.2"/>
    <row r="311" x14ac:dyDescent="0.2"/>
    <row r="312" x14ac:dyDescent="0.2"/>
    <row r="313" x14ac:dyDescent="0.2"/>
    <row r="314" x14ac:dyDescent="0.2"/>
    <row r="315" x14ac:dyDescent="0.2"/>
    <row r="316" x14ac:dyDescent="0.2"/>
    <row r="317" x14ac:dyDescent="0.2"/>
    <row r="318" x14ac:dyDescent="0.2"/>
    <row r="319" x14ac:dyDescent="0.2"/>
    <row r="320" x14ac:dyDescent="0.2"/>
    <row r="321" x14ac:dyDescent="0.2"/>
    <row r="322" x14ac:dyDescent="0.2"/>
    <row r="323" x14ac:dyDescent="0.2"/>
    <row r="324" x14ac:dyDescent="0.2"/>
    <row r="325" x14ac:dyDescent="0.2"/>
    <row r="326" x14ac:dyDescent="0.2"/>
    <row r="327" x14ac:dyDescent="0.2"/>
    <row r="328" x14ac:dyDescent="0.2"/>
    <row r="329" x14ac:dyDescent="0.2"/>
    <row r="330" x14ac:dyDescent="0.2"/>
    <row r="331" x14ac:dyDescent="0.2"/>
    <row r="332" x14ac:dyDescent="0.2"/>
    <row r="333" x14ac:dyDescent="0.2"/>
    <row r="334" x14ac:dyDescent="0.2"/>
    <row r="335" x14ac:dyDescent="0.2"/>
    <row r="336" x14ac:dyDescent="0.2"/>
    <row r="337" x14ac:dyDescent="0.2"/>
    <row r="338" x14ac:dyDescent="0.2"/>
    <row r="339" x14ac:dyDescent="0.2"/>
    <row r="340" x14ac:dyDescent="0.2"/>
    <row r="341" x14ac:dyDescent="0.2"/>
    <row r="342" x14ac:dyDescent="0.2"/>
    <row r="343" x14ac:dyDescent="0.2"/>
    <row r="344" x14ac:dyDescent="0.2"/>
    <row r="345" x14ac:dyDescent="0.2"/>
    <row r="346" x14ac:dyDescent="0.2"/>
    <row r="347" x14ac:dyDescent="0.2"/>
    <row r="348" x14ac:dyDescent="0.2"/>
    <row r="349" x14ac:dyDescent="0.2"/>
    <row r="350" x14ac:dyDescent="0.2"/>
    <row r="351" x14ac:dyDescent="0.2"/>
    <row r="352" x14ac:dyDescent="0.2"/>
    <row r="353" x14ac:dyDescent="0.2"/>
    <row r="354" x14ac:dyDescent="0.2"/>
    <row r="355" x14ac:dyDescent="0.2"/>
    <row r="356" x14ac:dyDescent="0.2"/>
    <row r="357" x14ac:dyDescent="0.2"/>
    <row r="358" x14ac:dyDescent="0.2"/>
    <row r="359" x14ac:dyDescent="0.2"/>
    <row r="360" x14ac:dyDescent="0.2"/>
    <row r="361" x14ac:dyDescent="0.2"/>
    <row r="362" x14ac:dyDescent="0.2"/>
    <row r="363" x14ac:dyDescent="0.2"/>
    <row r="364" x14ac:dyDescent="0.2"/>
    <row r="365" x14ac:dyDescent="0.2"/>
    <row r="366" x14ac:dyDescent="0.2"/>
    <row r="367" x14ac:dyDescent="0.2"/>
    <row r="368" x14ac:dyDescent="0.2"/>
    <row r="369" x14ac:dyDescent="0.2"/>
    <row r="370" x14ac:dyDescent="0.2"/>
    <row r="371" x14ac:dyDescent="0.2"/>
    <row r="372" x14ac:dyDescent="0.2"/>
    <row r="373" x14ac:dyDescent="0.2"/>
    <row r="374" x14ac:dyDescent="0.2"/>
    <row r="375" x14ac:dyDescent="0.2"/>
    <row r="376" x14ac:dyDescent="0.2"/>
    <row r="377" x14ac:dyDescent="0.2"/>
    <row r="378" x14ac:dyDescent="0.2"/>
    <row r="379" x14ac:dyDescent="0.2"/>
    <row r="380" x14ac:dyDescent="0.2"/>
    <row r="381" x14ac:dyDescent="0.2"/>
    <row r="382" x14ac:dyDescent="0.2"/>
    <row r="383" x14ac:dyDescent="0.2"/>
    <row r="384" x14ac:dyDescent="0.2"/>
    <row r="385" x14ac:dyDescent="0.2"/>
    <row r="386" x14ac:dyDescent="0.2"/>
    <row r="387" x14ac:dyDescent="0.2"/>
    <row r="388" x14ac:dyDescent="0.2"/>
    <row r="389" x14ac:dyDescent="0.2"/>
    <row r="390" x14ac:dyDescent="0.2"/>
    <row r="391" x14ac:dyDescent="0.2"/>
    <row r="392" x14ac:dyDescent="0.2"/>
    <row r="393" x14ac:dyDescent="0.2"/>
    <row r="394" x14ac:dyDescent="0.2"/>
    <row r="395" x14ac:dyDescent="0.2"/>
    <row r="396" x14ac:dyDescent="0.2"/>
    <row r="397" x14ac:dyDescent="0.2"/>
    <row r="398" x14ac:dyDescent="0.2"/>
    <row r="399" x14ac:dyDescent="0.2"/>
    <row r="400" x14ac:dyDescent="0.2"/>
    <row r="401" x14ac:dyDescent="0.2"/>
    <row r="402" x14ac:dyDescent="0.2"/>
    <row r="403" x14ac:dyDescent="0.2"/>
    <row r="404" x14ac:dyDescent="0.2"/>
    <row r="405" x14ac:dyDescent="0.2"/>
    <row r="406" x14ac:dyDescent="0.2"/>
    <row r="407" x14ac:dyDescent="0.2"/>
    <row r="408" x14ac:dyDescent="0.2"/>
    <row r="409" x14ac:dyDescent="0.2"/>
    <row r="410" x14ac:dyDescent="0.2"/>
    <row r="411" x14ac:dyDescent="0.2"/>
    <row r="412" x14ac:dyDescent="0.2"/>
    <row r="413" x14ac:dyDescent="0.2"/>
    <row r="414" x14ac:dyDescent="0.2"/>
    <row r="415" x14ac:dyDescent="0.2"/>
    <row r="416" x14ac:dyDescent="0.2"/>
    <row r="417" x14ac:dyDescent="0.2"/>
    <row r="418" x14ac:dyDescent="0.2"/>
    <row r="419" x14ac:dyDescent="0.2"/>
    <row r="420" x14ac:dyDescent="0.2"/>
    <row r="421" x14ac:dyDescent="0.2"/>
    <row r="422" x14ac:dyDescent="0.2"/>
    <row r="423" x14ac:dyDescent="0.2"/>
    <row r="424" x14ac:dyDescent="0.2"/>
    <row r="425" x14ac:dyDescent="0.2"/>
    <row r="426" x14ac:dyDescent="0.2"/>
    <row r="427" x14ac:dyDescent="0.2"/>
    <row r="428" x14ac:dyDescent="0.2"/>
    <row r="429" x14ac:dyDescent="0.2"/>
    <row r="430" x14ac:dyDescent="0.2"/>
    <row r="431" x14ac:dyDescent="0.2"/>
    <row r="432" x14ac:dyDescent="0.2"/>
    <row r="433" x14ac:dyDescent="0.2"/>
    <row r="434" x14ac:dyDescent="0.2"/>
    <row r="435" x14ac:dyDescent="0.2"/>
    <row r="436" x14ac:dyDescent="0.2"/>
    <row r="437" x14ac:dyDescent="0.2"/>
    <row r="438" x14ac:dyDescent="0.2"/>
    <row r="439" x14ac:dyDescent="0.2"/>
    <row r="440" x14ac:dyDescent="0.2"/>
    <row r="441" x14ac:dyDescent="0.2"/>
    <row r="442" x14ac:dyDescent="0.2"/>
    <row r="443" x14ac:dyDescent="0.2"/>
    <row r="444" x14ac:dyDescent="0.2"/>
    <row r="445" x14ac:dyDescent="0.2"/>
    <row r="446" x14ac:dyDescent="0.2"/>
    <row r="447" x14ac:dyDescent="0.2"/>
    <row r="448" x14ac:dyDescent="0.2"/>
    <row r="449" x14ac:dyDescent="0.2"/>
    <row r="450" x14ac:dyDescent="0.2"/>
    <row r="451" x14ac:dyDescent="0.2"/>
    <row r="452" x14ac:dyDescent="0.2"/>
    <row r="453" x14ac:dyDescent="0.2"/>
    <row r="454" x14ac:dyDescent="0.2"/>
    <row r="455" x14ac:dyDescent="0.2"/>
    <row r="456" x14ac:dyDescent="0.2"/>
    <row r="457" x14ac:dyDescent="0.2"/>
    <row r="458" x14ac:dyDescent="0.2"/>
    <row r="459" x14ac:dyDescent="0.2"/>
    <row r="460" x14ac:dyDescent="0.2"/>
    <row r="461" x14ac:dyDescent="0.2"/>
    <row r="462" x14ac:dyDescent="0.2"/>
    <row r="463" x14ac:dyDescent="0.2"/>
    <row r="464" x14ac:dyDescent="0.2"/>
    <row r="465" x14ac:dyDescent="0.2"/>
    <row r="466" x14ac:dyDescent="0.2"/>
    <row r="467" x14ac:dyDescent="0.2"/>
    <row r="468" x14ac:dyDescent="0.2"/>
    <row r="469" x14ac:dyDescent="0.2"/>
    <row r="470" x14ac:dyDescent="0.2"/>
    <row r="471" x14ac:dyDescent="0.2"/>
    <row r="472" x14ac:dyDescent="0.2"/>
    <row r="473" x14ac:dyDescent="0.2"/>
    <row r="474" x14ac:dyDescent="0.2"/>
    <row r="475" x14ac:dyDescent="0.2"/>
    <row r="476" x14ac:dyDescent="0.2"/>
    <row r="477" x14ac:dyDescent="0.2"/>
    <row r="478" x14ac:dyDescent="0.2"/>
    <row r="479" x14ac:dyDescent="0.2"/>
    <row r="480" x14ac:dyDescent="0.2"/>
    <row r="481" x14ac:dyDescent="0.2"/>
    <row r="482" x14ac:dyDescent="0.2"/>
    <row r="483" x14ac:dyDescent="0.2"/>
    <row r="484" x14ac:dyDescent="0.2"/>
    <row r="485" x14ac:dyDescent="0.2"/>
    <row r="486" x14ac:dyDescent="0.2"/>
    <row r="487" x14ac:dyDescent="0.2"/>
    <row r="488" x14ac:dyDescent="0.2"/>
    <row r="489" x14ac:dyDescent="0.2"/>
    <row r="490" x14ac:dyDescent="0.2"/>
    <row r="491" x14ac:dyDescent="0.2"/>
    <row r="492" x14ac:dyDescent="0.2"/>
    <row r="493" x14ac:dyDescent="0.2"/>
    <row r="494" x14ac:dyDescent="0.2"/>
    <row r="495" x14ac:dyDescent="0.2"/>
    <row r="496" x14ac:dyDescent="0.2"/>
    <row r="497" x14ac:dyDescent="0.2"/>
    <row r="498" x14ac:dyDescent="0.2"/>
    <row r="499" x14ac:dyDescent="0.2"/>
  </sheetData>
  <conditionalFormatting sqref="A3:J462">
    <cfRule type="expression" dxfId="0" priority="1">
      <formula>$A3</formula>
    </cfRule>
  </conditionalFormatting>
  <pageMargins left="0.7" right="0.7" top="0.75" bottom="0.75" header="0.3" footer="0.3"/>
  <pageSetup paperSize="9" scale="64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>
    <tabColor rgb="FF00B050"/>
    <pageSetUpPr fitToPage="1"/>
  </sheetPr>
  <dimension ref="A1:P499"/>
  <sheetViews>
    <sheetView workbookViewId="0">
      <selection activeCell="A8" sqref="A8:B9"/>
    </sheetView>
  </sheetViews>
  <sheetFormatPr baseColWidth="10" defaultColWidth="0" defaultRowHeight="15" zeroHeight="1" x14ac:dyDescent="0.2"/>
  <cols>
    <col min="1" max="1" width="11.5" style="85" customWidth="1"/>
    <col min="2" max="2" width="30.5" style="86" bestFit="1" customWidth="1"/>
    <col min="3" max="3" width="12.33203125" style="86" bestFit="1" customWidth="1"/>
    <col min="4" max="4" width="10.1640625" style="86" customWidth="1"/>
    <col min="5" max="5" width="14.5" style="87" customWidth="1"/>
    <col min="6" max="6" width="10.5" style="86" bestFit="1" customWidth="1"/>
    <col min="7" max="7" width="11.5" style="85" customWidth="1"/>
    <col min="8" max="8" width="11.1640625" style="88" customWidth="1"/>
    <col min="9" max="9" width="9.6640625" style="88" customWidth="1"/>
    <col min="10" max="11" width="17.5" style="88" bestFit="1" customWidth="1"/>
    <col min="12" max="12" width="0" hidden="1" customWidth="1"/>
    <col min="13" max="16" width="0" style="85" hidden="1" customWidth="1"/>
    <col min="17" max="16384" width="11.5" style="85" hidden="1"/>
  </cols>
  <sheetData>
    <row r="1" spans="1:11" x14ac:dyDescent="0.2">
      <c r="A1" s="91" t="str">
        <f>+CONCATENATE("DOMICILIARIAS DE ALCANTARILLADO (TILL): "&amp;Id_Proyecto!C5)</f>
        <v>DOMICILIARIAS DE ALCANTARILLADO (TILL): ON DE LA OBRA</v>
      </c>
    </row>
    <row r="2" spans="1:11" ht="24" x14ac:dyDescent="0.2">
      <c r="A2" s="121" t="s">
        <v>261</v>
      </c>
      <c r="B2" s="98" t="s">
        <v>262</v>
      </c>
      <c r="C2" s="98" t="s">
        <v>263</v>
      </c>
      <c r="D2" s="98" t="s">
        <v>264</v>
      </c>
      <c r="E2" s="98" t="s">
        <v>230</v>
      </c>
      <c r="F2" s="98" t="s">
        <v>265</v>
      </c>
      <c r="G2" s="98" t="s">
        <v>266</v>
      </c>
      <c r="H2" s="98" t="s">
        <v>233</v>
      </c>
      <c r="I2" s="98" t="s">
        <v>234</v>
      </c>
      <c r="J2" s="98" t="s">
        <v>269</v>
      </c>
      <c r="K2" s="98" t="s">
        <v>271</v>
      </c>
    </row>
    <row r="3" spans="1:11" x14ac:dyDescent="0.2">
      <c r="A3" s="99">
        <v>1</v>
      </c>
      <c r="B3" s="100" t="s">
        <v>243</v>
      </c>
      <c r="C3" s="119" t="s">
        <v>267</v>
      </c>
      <c r="D3" s="100">
        <v>100597</v>
      </c>
      <c r="E3" s="101" t="s">
        <v>244</v>
      </c>
      <c r="F3" s="99">
        <v>2013905447</v>
      </c>
      <c r="G3" s="102" t="s">
        <v>268</v>
      </c>
      <c r="H3" s="103">
        <v>9685736.1150000002</v>
      </c>
      <c r="I3" s="103">
        <v>728715.58900000004</v>
      </c>
      <c r="J3" s="103" t="s">
        <v>270</v>
      </c>
      <c r="K3" s="103" t="s">
        <v>272</v>
      </c>
    </row>
    <row r="4" spans="1:11" x14ac:dyDescent="0.2">
      <c r="A4" s="99">
        <v>2.1</v>
      </c>
      <c r="B4" s="100" t="s">
        <v>245</v>
      </c>
      <c r="C4" s="119"/>
      <c r="D4" s="100"/>
      <c r="E4" s="101" t="s">
        <v>246</v>
      </c>
      <c r="F4" s="99">
        <v>2013905450</v>
      </c>
      <c r="G4" s="102" t="s">
        <v>276</v>
      </c>
      <c r="H4" s="103">
        <v>9685071.4289999995</v>
      </c>
      <c r="I4" s="103">
        <v>728260.15399999998</v>
      </c>
      <c r="J4" s="103" t="s">
        <v>270</v>
      </c>
      <c r="K4" s="103" t="s">
        <v>273</v>
      </c>
    </row>
    <row r="5" spans="1:11" x14ac:dyDescent="0.2">
      <c r="A5" s="99">
        <v>2.2000000000000002</v>
      </c>
      <c r="B5" s="100" t="s">
        <v>245</v>
      </c>
      <c r="C5" s="119"/>
      <c r="D5" s="100"/>
      <c r="E5" s="101" t="s">
        <v>246</v>
      </c>
      <c r="F5" s="99">
        <v>2013905451</v>
      </c>
      <c r="G5" s="102" t="s">
        <v>277</v>
      </c>
      <c r="H5" s="103">
        <v>9685071.4289999995</v>
      </c>
      <c r="I5" s="103">
        <v>728260.15399999998</v>
      </c>
      <c r="J5" s="103" t="s">
        <v>270</v>
      </c>
      <c r="K5" s="103" t="s">
        <v>273</v>
      </c>
    </row>
    <row r="6" spans="1:11" ht="19" x14ac:dyDescent="0.2">
      <c r="A6" s="122">
        <v>2.2999999999999998</v>
      </c>
      <c r="B6" s="100" t="s">
        <v>245</v>
      </c>
      <c r="C6" s="120"/>
      <c r="D6" s="96"/>
      <c r="E6" s="101" t="s">
        <v>246</v>
      </c>
      <c r="F6" s="99">
        <v>2013905452</v>
      </c>
      <c r="G6" s="102" t="s">
        <v>278</v>
      </c>
      <c r="H6" s="103">
        <v>9685071.4289999995</v>
      </c>
      <c r="I6" s="103">
        <v>728260.15399999998</v>
      </c>
      <c r="J6" s="103" t="s">
        <v>270</v>
      </c>
      <c r="K6" s="103" t="s">
        <v>273</v>
      </c>
    </row>
    <row r="7" spans="1:11" x14ac:dyDescent="0.2"/>
    <row r="8" spans="1:11" x14ac:dyDescent="0.2">
      <c r="A8" s="123" t="s">
        <v>249</v>
      </c>
      <c r="B8" s="123" t="s">
        <v>279</v>
      </c>
      <c r="C8" s="124"/>
      <c r="D8" s="124"/>
      <c r="E8" s="125"/>
      <c r="F8" s="124"/>
      <c r="G8" s="123"/>
    </row>
    <row r="9" spans="1:11" x14ac:dyDescent="0.2">
      <c r="A9" s="123" t="s">
        <v>275</v>
      </c>
      <c r="B9" s="123" t="s">
        <v>274</v>
      </c>
      <c r="C9" s="124"/>
      <c r="D9" s="124"/>
      <c r="E9" s="125"/>
      <c r="F9" s="124"/>
      <c r="G9" s="123"/>
    </row>
    <row r="10" spans="1:11" x14ac:dyDescent="0.2"/>
    <row r="11" spans="1:11" x14ac:dyDescent="0.2"/>
    <row r="12" spans="1:11" x14ac:dyDescent="0.2"/>
    <row r="13" spans="1:11" x14ac:dyDescent="0.2"/>
    <row r="14" spans="1:11" x14ac:dyDescent="0.2"/>
    <row r="15" spans="1:11" x14ac:dyDescent="0.2"/>
    <row r="16" spans="1:11" x14ac:dyDescent="0.2"/>
    <row r="17" x14ac:dyDescent="0.2"/>
    <row r="18" x14ac:dyDescent="0.2"/>
    <row r="19" x14ac:dyDescent="0.2"/>
    <row r="20" x14ac:dyDescent="0.2"/>
    <row r="21" x14ac:dyDescent="0.2"/>
    <row r="22" x14ac:dyDescent="0.2"/>
    <row r="23" x14ac:dyDescent="0.2"/>
    <row r="24" x14ac:dyDescent="0.2"/>
    <row r="25" x14ac:dyDescent="0.2"/>
    <row r="26" x14ac:dyDescent="0.2"/>
    <row r="27" x14ac:dyDescent="0.2"/>
    <row r="28" x14ac:dyDescent="0.2"/>
    <row r="29" x14ac:dyDescent="0.2"/>
    <row r="30" x14ac:dyDescent="0.2"/>
    <row r="31" x14ac:dyDescent="0.2"/>
    <row r="32" x14ac:dyDescent="0.2"/>
    <row r="33" x14ac:dyDescent="0.2"/>
    <row r="34" x14ac:dyDescent="0.2"/>
    <row r="35" x14ac:dyDescent="0.2"/>
    <row r="36" x14ac:dyDescent="0.2"/>
    <row r="37" x14ac:dyDescent="0.2"/>
    <row r="38" x14ac:dyDescent="0.2"/>
    <row r="39" x14ac:dyDescent="0.2"/>
    <row r="40" x14ac:dyDescent="0.2"/>
    <row r="41" x14ac:dyDescent="0.2"/>
    <row r="42" x14ac:dyDescent="0.2"/>
    <row r="43" x14ac:dyDescent="0.2"/>
    <row r="44" x14ac:dyDescent="0.2"/>
    <row r="45" x14ac:dyDescent="0.2"/>
    <row r="46" x14ac:dyDescent="0.2"/>
    <row r="47" x14ac:dyDescent="0.2"/>
    <row r="48" x14ac:dyDescent="0.2"/>
    <row r="49" x14ac:dyDescent="0.2"/>
    <row r="50" x14ac:dyDescent="0.2"/>
    <row r="51" x14ac:dyDescent="0.2"/>
    <row r="52" x14ac:dyDescent="0.2"/>
    <row r="53" x14ac:dyDescent="0.2"/>
    <row r="54" x14ac:dyDescent="0.2"/>
    <row r="55" x14ac:dyDescent="0.2"/>
    <row r="56" x14ac:dyDescent="0.2"/>
    <row r="57" x14ac:dyDescent="0.2"/>
    <row r="58" x14ac:dyDescent="0.2"/>
    <row r="59" x14ac:dyDescent="0.2"/>
    <row r="60" x14ac:dyDescent="0.2"/>
    <row r="61" x14ac:dyDescent="0.2"/>
    <row r="62" x14ac:dyDescent="0.2"/>
    <row r="63" x14ac:dyDescent="0.2"/>
    <row r="64" x14ac:dyDescent="0.2"/>
    <row r="65" x14ac:dyDescent="0.2"/>
    <row r="66" x14ac:dyDescent="0.2"/>
    <row r="67" x14ac:dyDescent="0.2"/>
    <row r="68" x14ac:dyDescent="0.2"/>
    <row r="69" x14ac:dyDescent="0.2"/>
    <row r="70" x14ac:dyDescent="0.2"/>
    <row r="71" x14ac:dyDescent="0.2"/>
    <row r="72" x14ac:dyDescent="0.2"/>
    <row r="73" x14ac:dyDescent="0.2"/>
    <row r="74" x14ac:dyDescent="0.2"/>
    <row r="75" x14ac:dyDescent="0.2"/>
    <row r="76" x14ac:dyDescent="0.2"/>
    <row r="77" x14ac:dyDescent="0.2"/>
    <row r="78" x14ac:dyDescent="0.2"/>
    <row r="79" x14ac:dyDescent="0.2"/>
    <row r="80" x14ac:dyDescent="0.2"/>
    <row r="81" x14ac:dyDescent="0.2"/>
    <row r="82" x14ac:dyDescent="0.2"/>
    <row r="83" x14ac:dyDescent="0.2"/>
    <row r="84" x14ac:dyDescent="0.2"/>
    <row r="85" x14ac:dyDescent="0.2"/>
    <row r="86" x14ac:dyDescent="0.2"/>
    <row r="87" x14ac:dyDescent="0.2"/>
    <row r="88" x14ac:dyDescent="0.2"/>
    <row r="89" x14ac:dyDescent="0.2"/>
    <row r="90" x14ac:dyDescent="0.2"/>
    <row r="91" x14ac:dyDescent="0.2"/>
    <row r="92" x14ac:dyDescent="0.2"/>
    <row r="93" x14ac:dyDescent="0.2"/>
    <row r="94" x14ac:dyDescent="0.2"/>
    <row r="95" x14ac:dyDescent="0.2"/>
    <row r="96" x14ac:dyDescent="0.2"/>
    <row r="97" x14ac:dyDescent="0.2"/>
    <row r="98" x14ac:dyDescent="0.2"/>
    <row r="99" x14ac:dyDescent="0.2"/>
    <row r="100" x14ac:dyDescent="0.2"/>
    <row r="101" x14ac:dyDescent="0.2"/>
    <row r="102" x14ac:dyDescent="0.2"/>
    <row r="103" x14ac:dyDescent="0.2"/>
    <row r="104" x14ac:dyDescent="0.2"/>
    <row r="105" x14ac:dyDescent="0.2"/>
    <row r="106" x14ac:dyDescent="0.2"/>
    <row r="107" x14ac:dyDescent="0.2"/>
    <row r="108" x14ac:dyDescent="0.2"/>
    <row r="109" x14ac:dyDescent="0.2"/>
    <row r="110" x14ac:dyDescent="0.2"/>
    <row r="111" x14ac:dyDescent="0.2"/>
    <row r="112" x14ac:dyDescent="0.2"/>
    <row r="113" x14ac:dyDescent="0.2"/>
    <row r="114" x14ac:dyDescent="0.2"/>
    <row r="115" x14ac:dyDescent="0.2"/>
    <row r="116" x14ac:dyDescent="0.2"/>
    <row r="117" x14ac:dyDescent="0.2"/>
    <row r="118" x14ac:dyDescent="0.2"/>
    <row r="119" x14ac:dyDescent="0.2"/>
    <row r="120" x14ac:dyDescent="0.2"/>
    <row r="121" x14ac:dyDescent="0.2"/>
    <row r="122" x14ac:dyDescent="0.2"/>
    <row r="123" x14ac:dyDescent="0.2"/>
    <row r="124" x14ac:dyDescent="0.2"/>
    <row r="125" x14ac:dyDescent="0.2"/>
    <row r="126" x14ac:dyDescent="0.2"/>
    <row r="127" x14ac:dyDescent="0.2"/>
    <row r="128" x14ac:dyDescent="0.2"/>
    <row r="129" x14ac:dyDescent="0.2"/>
    <row r="130" x14ac:dyDescent="0.2"/>
    <row r="131" x14ac:dyDescent="0.2"/>
    <row r="132" x14ac:dyDescent="0.2"/>
    <row r="133" x14ac:dyDescent="0.2"/>
    <row r="134" x14ac:dyDescent="0.2"/>
    <row r="135" x14ac:dyDescent="0.2"/>
    <row r="136" x14ac:dyDescent="0.2"/>
    <row r="137" x14ac:dyDescent="0.2"/>
    <row r="138" x14ac:dyDescent="0.2"/>
    <row r="139" x14ac:dyDescent="0.2"/>
    <row r="140" x14ac:dyDescent="0.2"/>
    <row r="141" x14ac:dyDescent="0.2"/>
    <row r="142" x14ac:dyDescent="0.2"/>
    <row r="143" x14ac:dyDescent="0.2"/>
    <row r="144" x14ac:dyDescent="0.2"/>
    <row r="145" x14ac:dyDescent="0.2"/>
    <row r="146" x14ac:dyDescent="0.2"/>
    <row r="147" x14ac:dyDescent="0.2"/>
    <row r="148" x14ac:dyDescent="0.2"/>
    <row r="149" x14ac:dyDescent="0.2"/>
    <row r="150" x14ac:dyDescent="0.2"/>
    <row r="151" x14ac:dyDescent="0.2"/>
    <row r="152" x14ac:dyDescent="0.2"/>
    <row r="153" x14ac:dyDescent="0.2"/>
    <row r="154" x14ac:dyDescent="0.2"/>
    <row r="155" x14ac:dyDescent="0.2"/>
    <row r="156" x14ac:dyDescent="0.2"/>
    <row r="157" x14ac:dyDescent="0.2"/>
    <row r="158" x14ac:dyDescent="0.2"/>
    <row r="159" x14ac:dyDescent="0.2"/>
    <row r="160" x14ac:dyDescent="0.2"/>
    <row r="161" x14ac:dyDescent="0.2"/>
    <row r="162" x14ac:dyDescent="0.2"/>
    <row r="163" x14ac:dyDescent="0.2"/>
    <row r="164" x14ac:dyDescent="0.2"/>
    <row r="165" x14ac:dyDescent="0.2"/>
    <row r="166" x14ac:dyDescent="0.2"/>
    <row r="167" x14ac:dyDescent="0.2"/>
    <row r="168" x14ac:dyDescent="0.2"/>
    <row r="169" x14ac:dyDescent="0.2"/>
    <row r="170" x14ac:dyDescent="0.2"/>
    <row r="171" x14ac:dyDescent="0.2"/>
    <row r="172" x14ac:dyDescent="0.2"/>
    <row r="173" x14ac:dyDescent="0.2"/>
    <row r="174" x14ac:dyDescent="0.2"/>
    <row r="175" x14ac:dyDescent="0.2"/>
    <row r="176" x14ac:dyDescent="0.2"/>
    <row r="177" x14ac:dyDescent="0.2"/>
    <row r="178" x14ac:dyDescent="0.2"/>
    <row r="179" x14ac:dyDescent="0.2"/>
    <row r="180" x14ac:dyDescent="0.2"/>
    <row r="181" x14ac:dyDescent="0.2"/>
    <row r="182" x14ac:dyDescent="0.2"/>
    <row r="183" x14ac:dyDescent="0.2"/>
    <row r="184" x14ac:dyDescent="0.2"/>
    <row r="185" x14ac:dyDescent="0.2"/>
    <row r="186" x14ac:dyDescent="0.2"/>
    <row r="187" x14ac:dyDescent="0.2"/>
    <row r="188" x14ac:dyDescent="0.2"/>
    <row r="189" x14ac:dyDescent="0.2"/>
    <row r="190" x14ac:dyDescent="0.2"/>
    <row r="191" x14ac:dyDescent="0.2"/>
    <row r="192" x14ac:dyDescent="0.2"/>
    <row r="193" x14ac:dyDescent="0.2"/>
    <row r="194" x14ac:dyDescent="0.2"/>
    <row r="195" x14ac:dyDescent="0.2"/>
    <row r="196" x14ac:dyDescent="0.2"/>
    <row r="197" x14ac:dyDescent="0.2"/>
    <row r="198" x14ac:dyDescent="0.2"/>
    <row r="199" x14ac:dyDescent="0.2"/>
    <row r="200" x14ac:dyDescent="0.2"/>
    <row r="201" x14ac:dyDescent="0.2"/>
    <row r="202" x14ac:dyDescent="0.2"/>
    <row r="203" x14ac:dyDescent="0.2"/>
    <row r="204" x14ac:dyDescent="0.2"/>
    <row r="205" x14ac:dyDescent="0.2"/>
    <row r="206" x14ac:dyDescent="0.2"/>
    <row r="207" x14ac:dyDescent="0.2"/>
    <row r="208" x14ac:dyDescent="0.2"/>
    <row r="209" x14ac:dyDescent="0.2"/>
    <row r="210" x14ac:dyDescent="0.2"/>
    <row r="211" x14ac:dyDescent="0.2"/>
    <row r="212" x14ac:dyDescent="0.2"/>
    <row r="213" x14ac:dyDescent="0.2"/>
    <row r="214" x14ac:dyDescent="0.2"/>
    <row r="215" x14ac:dyDescent="0.2"/>
    <row r="216" x14ac:dyDescent="0.2"/>
    <row r="217" x14ac:dyDescent="0.2"/>
    <row r="218" x14ac:dyDescent="0.2"/>
    <row r="219" x14ac:dyDescent="0.2"/>
    <row r="220" x14ac:dyDescent="0.2"/>
    <row r="221" x14ac:dyDescent="0.2"/>
    <row r="222" x14ac:dyDescent="0.2"/>
    <row r="223" x14ac:dyDescent="0.2"/>
    <row r="224" x14ac:dyDescent="0.2"/>
    <row r="225" x14ac:dyDescent="0.2"/>
    <row r="226" x14ac:dyDescent="0.2"/>
    <row r="227" x14ac:dyDescent="0.2"/>
    <row r="228" x14ac:dyDescent="0.2"/>
    <row r="229" x14ac:dyDescent="0.2"/>
    <row r="230" x14ac:dyDescent="0.2"/>
    <row r="231" x14ac:dyDescent="0.2"/>
    <row r="232" x14ac:dyDescent="0.2"/>
    <row r="233" x14ac:dyDescent="0.2"/>
    <row r="234" x14ac:dyDescent="0.2"/>
    <row r="235" x14ac:dyDescent="0.2"/>
    <row r="236" x14ac:dyDescent="0.2"/>
    <row r="237" x14ac:dyDescent="0.2"/>
    <row r="238" x14ac:dyDescent="0.2"/>
    <row r="239" x14ac:dyDescent="0.2"/>
    <row r="240" x14ac:dyDescent="0.2"/>
    <row r="241" x14ac:dyDescent="0.2"/>
    <row r="242" x14ac:dyDescent="0.2"/>
    <row r="243" x14ac:dyDescent="0.2"/>
    <row r="244" x14ac:dyDescent="0.2"/>
    <row r="245" x14ac:dyDescent="0.2"/>
    <row r="246" x14ac:dyDescent="0.2"/>
    <row r="247" x14ac:dyDescent="0.2"/>
    <row r="248" x14ac:dyDescent="0.2"/>
    <row r="249" x14ac:dyDescent="0.2"/>
    <row r="250" x14ac:dyDescent="0.2"/>
    <row r="251" x14ac:dyDescent="0.2"/>
    <row r="252" x14ac:dyDescent="0.2"/>
    <row r="253" x14ac:dyDescent="0.2"/>
    <row r="254" x14ac:dyDescent="0.2"/>
    <row r="255" x14ac:dyDescent="0.2"/>
    <row r="256" x14ac:dyDescent="0.2"/>
    <row r="257" x14ac:dyDescent="0.2"/>
    <row r="258" x14ac:dyDescent="0.2"/>
    <row r="259" x14ac:dyDescent="0.2"/>
    <row r="260" x14ac:dyDescent="0.2"/>
    <row r="261" x14ac:dyDescent="0.2"/>
    <row r="262" x14ac:dyDescent="0.2"/>
    <row r="263" x14ac:dyDescent="0.2"/>
    <row r="264" x14ac:dyDescent="0.2"/>
    <row r="265" x14ac:dyDescent="0.2"/>
    <row r="266" x14ac:dyDescent="0.2"/>
    <row r="267" x14ac:dyDescent="0.2"/>
    <row r="268" x14ac:dyDescent="0.2"/>
    <row r="269" x14ac:dyDescent="0.2"/>
    <row r="270" x14ac:dyDescent="0.2"/>
    <row r="271" x14ac:dyDescent="0.2"/>
    <row r="272" x14ac:dyDescent="0.2"/>
    <row r="273" x14ac:dyDescent="0.2"/>
    <row r="274" x14ac:dyDescent="0.2"/>
    <row r="275" x14ac:dyDescent="0.2"/>
    <row r="276" x14ac:dyDescent="0.2"/>
    <row r="277" x14ac:dyDescent="0.2"/>
    <row r="278" x14ac:dyDescent="0.2"/>
    <row r="279" x14ac:dyDescent="0.2"/>
    <row r="280" x14ac:dyDescent="0.2"/>
    <row r="281" x14ac:dyDescent="0.2"/>
    <row r="282" x14ac:dyDescent="0.2"/>
    <row r="283" x14ac:dyDescent="0.2"/>
    <row r="284" x14ac:dyDescent="0.2"/>
    <row r="285" x14ac:dyDescent="0.2"/>
    <row r="286" x14ac:dyDescent="0.2"/>
    <row r="287" x14ac:dyDescent="0.2"/>
    <row r="288" x14ac:dyDescent="0.2"/>
    <row r="289" x14ac:dyDescent="0.2"/>
    <row r="290" x14ac:dyDescent="0.2"/>
    <row r="291" x14ac:dyDescent="0.2"/>
    <row r="292" x14ac:dyDescent="0.2"/>
    <row r="293" x14ac:dyDescent="0.2"/>
    <row r="294" x14ac:dyDescent="0.2"/>
    <row r="295" x14ac:dyDescent="0.2"/>
    <row r="296" x14ac:dyDescent="0.2"/>
    <row r="297" x14ac:dyDescent="0.2"/>
    <row r="298" x14ac:dyDescent="0.2"/>
    <row r="299" x14ac:dyDescent="0.2"/>
    <row r="300" x14ac:dyDescent="0.2"/>
    <row r="301" x14ac:dyDescent="0.2"/>
    <row r="302" x14ac:dyDescent="0.2"/>
    <row r="303" x14ac:dyDescent="0.2"/>
    <row r="304" x14ac:dyDescent="0.2"/>
    <row r="305" x14ac:dyDescent="0.2"/>
    <row r="306" x14ac:dyDescent="0.2"/>
    <row r="307" x14ac:dyDescent="0.2"/>
    <row r="308" x14ac:dyDescent="0.2"/>
    <row r="309" x14ac:dyDescent="0.2"/>
    <row r="310" x14ac:dyDescent="0.2"/>
    <row r="311" x14ac:dyDescent="0.2"/>
    <row r="312" x14ac:dyDescent="0.2"/>
    <row r="313" x14ac:dyDescent="0.2"/>
    <row r="314" x14ac:dyDescent="0.2"/>
    <row r="315" x14ac:dyDescent="0.2"/>
    <row r="316" x14ac:dyDescent="0.2"/>
    <row r="317" x14ac:dyDescent="0.2"/>
    <row r="318" x14ac:dyDescent="0.2"/>
    <row r="319" x14ac:dyDescent="0.2"/>
    <row r="320" x14ac:dyDescent="0.2"/>
    <row r="321" x14ac:dyDescent="0.2"/>
    <row r="322" x14ac:dyDescent="0.2"/>
    <row r="323" x14ac:dyDescent="0.2"/>
    <row r="324" x14ac:dyDescent="0.2"/>
    <row r="325" x14ac:dyDescent="0.2"/>
    <row r="326" x14ac:dyDescent="0.2"/>
    <row r="327" x14ac:dyDescent="0.2"/>
    <row r="328" x14ac:dyDescent="0.2"/>
    <row r="329" x14ac:dyDescent="0.2"/>
    <row r="330" x14ac:dyDescent="0.2"/>
    <row r="331" x14ac:dyDescent="0.2"/>
    <row r="332" x14ac:dyDescent="0.2"/>
    <row r="333" x14ac:dyDescent="0.2"/>
    <row r="334" x14ac:dyDescent="0.2"/>
    <row r="335" x14ac:dyDescent="0.2"/>
    <row r="336" x14ac:dyDescent="0.2"/>
    <row r="337" x14ac:dyDescent="0.2"/>
    <row r="338" x14ac:dyDescent="0.2"/>
    <row r="339" x14ac:dyDescent="0.2"/>
    <row r="340" x14ac:dyDescent="0.2"/>
    <row r="341" x14ac:dyDescent="0.2"/>
    <row r="342" x14ac:dyDescent="0.2"/>
    <row r="343" x14ac:dyDescent="0.2"/>
    <row r="344" x14ac:dyDescent="0.2"/>
    <row r="345" x14ac:dyDescent="0.2"/>
    <row r="346" x14ac:dyDescent="0.2"/>
    <row r="347" x14ac:dyDescent="0.2"/>
    <row r="348" x14ac:dyDescent="0.2"/>
    <row r="349" x14ac:dyDescent="0.2"/>
    <row r="350" x14ac:dyDescent="0.2"/>
    <row r="351" x14ac:dyDescent="0.2"/>
    <row r="352" x14ac:dyDescent="0.2"/>
    <row r="353" x14ac:dyDescent="0.2"/>
    <row r="354" x14ac:dyDescent="0.2"/>
    <row r="355" x14ac:dyDescent="0.2"/>
    <row r="356" x14ac:dyDescent="0.2"/>
    <row r="357" x14ac:dyDescent="0.2"/>
    <row r="358" x14ac:dyDescent="0.2"/>
    <row r="359" x14ac:dyDescent="0.2"/>
    <row r="360" x14ac:dyDescent="0.2"/>
    <row r="361" x14ac:dyDescent="0.2"/>
    <row r="362" x14ac:dyDescent="0.2"/>
    <row r="363" x14ac:dyDescent="0.2"/>
    <row r="364" x14ac:dyDescent="0.2"/>
    <row r="365" x14ac:dyDescent="0.2"/>
    <row r="366" x14ac:dyDescent="0.2"/>
    <row r="367" x14ac:dyDescent="0.2"/>
    <row r="368" x14ac:dyDescent="0.2"/>
    <row r="369" x14ac:dyDescent="0.2"/>
    <row r="370" x14ac:dyDescent="0.2"/>
    <row r="371" x14ac:dyDescent="0.2"/>
    <row r="372" x14ac:dyDescent="0.2"/>
    <row r="373" x14ac:dyDescent="0.2"/>
    <row r="374" x14ac:dyDescent="0.2"/>
    <row r="375" x14ac:dyDescent="0.2"/>
    <row r="376" x14ac:dyDescent="0.2"/>
    <row r="377" x14ac:dyDescent="0.2"/>
    <row r="378" x14ac:dyDescent="0.2"/>
    <row r="379" x14ac:dyDescent="0.2"/>
    <row r="380" x14ac:dyDescent="0.2"/>
    <row r="381" x14ac:dyDescent="0.2"/>
    <row r="382" x14ac:dyDescent="0.2"/>
    <row r="383" x14ac:dyDescent="0.2"/>
    <row r="384" x14ac:dyDescent="0.2"/>
    <row r="385" x14ac:dyDescent="0.2"/>
    <row r="386" x14ac:dyDescent="0.2"/>
    <row r="387" x14ac:dyDescent="0.2"/>
    <row r="388" x14ac:dyDescent="0.2"/>
    <row r="389" x14ac:dyDescent="0.2"/>
    <row r="390" x14ac:dyDescent="0.2"/>
    <row r="391" x14ac:dyDescent="0.2"/>
    <row r="392" x14ac:dyDescent="0.2"/>
    <row r="393" x14ac:dyDescent="0.2"/>
    <row r="394" x14ac:dyDescent="0.2"/>
    <row r="395" x14ac:dyDescent="0.2"/>
    <row r="396" x14ac:dyDescent="0.2"/>
    <row r="397" x14ac:dyDescent="0.2"/>
    <row r="398" x14ac:dyDescent="0.2"/>
    <row r="399" x14ac:dyDescent="0.2"/>
    <row r="400" x14ac:dyDescent="0.2"/>
    <row r="401" x14ac:dyDescent="0.2"/>
    <row r="402" x14ac:dyDescent="0.2"/>
    <row r="403" x14ac:dyDescent="0.2"/>
    <row r="404" x14ac:dyDescent="0.2"/>
    <row r="405" x14ac:dyDescent="0.2"/>
    <row r="406" x14ac:dyDescent="0.2"/>
    <row r="407" x14ac:dyDescent="0.2"/>
    <row r="408" x14ac:dyDescent="0.2"/>
    <row r="409" x14ac:dyDescent="0.2"/>
    <row r="410" x14ac:dyDescent="0.2"/>
    <row r="411" x14ac:dyDescent="0.2"/>
    <row r="412" x14ac:dyDescent="0.2"/>
    <row r="413" x14ac:dyDescent="0.2"/>
    <row r="414" x14ac:dyDescent="0.2"/>
    <row r="415" x14ac:dyDescent="0.2"/>
    <row r="416" x14ac:dyDescent="0.2"/>
    <row r="417" x14ac:dyDescent="0.2"/>
    <row r="418" x14ac:dyDescent="0.2"/>
    <row r="419" x14ac:dyDescent="0.2"/>
    <row r="420" x14ac:dyDescent="0.2"/>
    <row r="421" x14ac:dyDescent="0.2"/>
    <row r="422" x14ac:dyDescent="0.2"/>
    <row r="423" x14ac:dyDescent="0.2"/>
    <row r="424" x14ac:dyDescent="0.2"/>
    <row r="425" x14ac:dyDescent="0.2"/>
    <row r="426" x14ac:dyDescent="0.2"/>
    <row r="427" x14ac:dyDescent="0.2"/>
    <row r="428" x14ac:dyDescent="0.2"/>
    <row r="429" x14ac:dyDescent="0.2"/>
    <row r="430" x14ac:dyDescent="0.2"/>
    <row r="431" x14ac:dyDescent="0.2"/>
    <row r="432" x14ac:dyDescent="0.2"/>
    <row r="433" x14ac:dyDescent="0.2"/>
    <row r="434" x14ac:dyDescent="0.2"/>
    <row r="435" x14ac:dyDescent="0.2"/>
    <row r="436" x14ac:dyDescent="0.2"/>
    <row r="437" x14ac:dyDescent="0.2"/>
    <row r="438" x14ac:dyDescent="0.2"/>
    <row r="439" x14ac:dyDescent="0.2"/>
    <row r="440" x14ac:dyDescent="0.2"/>
    <row r="441" x14ac:dyDescent="0.2"/>
    <row r="442" x14ac:dyDescent="0.2"/>
    <row r="443" x14ac:dyDescent="0.2"/>
    <row r="444" x14ac:dyDescent="0.2"/>
    <row r="445" x14ac:dyDescent="0.2"/>
    <row r="446" x14ac:dyDescent="0.2"/>
    <row r="447" x14ac:dyDescent="0.2"/>
    <row r="448" x14ac:dyDescent="0.2"/>
    <row r="449" x14ac:dyDescent="0.2"/>
    <row r="450" x14ac:dyDescent="0.2"/>
    <row r="451" x14ac:dyDescent="0.2"/>
    <row r="452" x14ac:dyDescent="0.2"/>
    <row r="453" x14ac:dyDescent="0.2"/>
    <row r="454" x14ac:dyDescent="0.2"/>
    <row r="455" x14ac:dyDescent="0.2"/>
    <row r="456" x14ac:dyDescent="0.2"/>
    <row r="457" x14ac:dyDescent="0.2"/>
    <row r="458" x14ac:dyDescent="0.2"/>
    <row r="459" x14ac:dyDescent="0.2"/>
    <row r="460" x14ac:dyDescent="0.2"/>
    <row r="461" x14ac:dyDescent="0.2"/>
    <row r="462" x14ac:dyDescent="0.2"/>
    <row r="463" x14ac:dyDescent="0.2"/>
    <row r="464" x14ac:dyDescent="0.2"/>
    <row r="465" x14ac:dyDescent="0.2"/>
    <row r="466" x14ac:dyDescent="0.2"/>
    <row r="467" x14ac:dyDescent="0.2"/>
    <row r="468" x14ac:dyDescent="0.2"/>
    <row r="469" x14ac:dyDescent="0.2"/>
    <row r="470" x14ac:dyDescent="0.2"/>
    <row r="471" x14ac:dyDescent="0.2"/>
    <row r="472" x14ac:dyDescent="0.2"/>
    <row r="473" x14ac:dyDescent="0.2"/>
    <row r="474" x14ac:dyDescent="0.2"/>
    <row r="475" x14ac:dyDescent="0.2"/>
    <row r="476" x14ac:dyDescent="0.2"/>
    <row r="477" x14ac:dyDescent="0.2"/>
    <row r="478" x14ac:dyDescent="0.2"/>
    <row r="479" x14ac:dyDescent="0.2"/>
    <row r="480" x14ac:dyDescent="0.2"/>
    <row r="481" x14ac:dyDescent="0.2"/>
    <row r="482" x14ac:dyDescent="0.2"/>
    <row r="483" x14ac:dyDescent="0.2"/>
    <row r="484" x14ac:dyDescent="0.2"/>
    <row r="485" x14ac:dyDescent="0.2"/>
    <row r="486" x14ac:dyDescent="0.2"/>
    <row r="487" x14ac:dyDescent="0.2"/>
    <row r="488" x14ac:dyDescent="0.2"/>
    <row r="489" x14ac:dyDescent="0.2"/>
    <row r="490" x14ac:dyDescent="0.2"/>
    <row r="491" x14ac:dyDescent="0.2"/>
    <row r="492" x14ac:dyDescent="0.2"/>
    <row r="493" x14ac:dyDescent="0.2"/>
    <row r="494" x14ac:dyDescent="0.2"/>
    <row r="495" x14ac:dyDescent="0.2"/>
    <row r="496" x14ac:dyDescent="0.2"/>
    <row r="497" x14ac:dyDescent="0.2"/>
    <row r="498" x14ac:dyDescent="0.2"/>
    <row r="499" x14ac:dyDescent="0.2"/>
  </sheetData>
  <pageMargins left="0.7" right="0.7" top="0.75" bottom="0.75" header="0.3" footer="0.3"/>
  <pageSetup paperSize="9" scale="5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1">
    <tabColor rgb="FFFFFF00"/>
  </sheetPr>
  <dimension ref="A1:R20"/>
  <sheetViews>
    <sheetView zoomScale="156" zoomScaleNormal="115" workbookViewId="0">
      <selection activeCell="G12" sqref="G12"/>
    </sheetView>
  </sheetViews>
  <sheetFormatPr baseColWidth="10" defaultColWidth="0" defaultRowHeight="13" zeroHeight="1" x14ac:dyDescent="0.15"/>
  <cols>
    <col min="1" max="1" width="12.33203125" customWidth="1"/>
    <col min="2" max="3" width="11.5" customWidth="1"/>
    <col min="4" max="7" width="6" customWidth="1"/>
    <col min="8" max="8" width="12.33203125" customWidth="1"/>
    <col min="9" max="9" width="1.83203125" customWidth="1"/>
    <col min="10" max="18" width="0" hidden="1" customWidth="1"/>
    <col min="19" max="16384" width="11.5" hidden="1"/>
  </cols>
  <sheetData>
    <row r="1" spans="1:9" ht="58" customHeight="1" thickBot="1" x14ac:dyDescent="0.2">
      <c r="A1" s="8"/>
      <c r="B1" s="203"/>
      <c r="C1" s="203"/>
      <c r="D1" s="203"/>
      <c r="E1" s="203"/>
      <c r="F1" s="203"/>
      <c r="G1" s="203"/>
      <c r="H1" s="204"/>
    </row>
    <row r="2" spans="1:9" ht="20" customHeight="1" thickBot="1" x14ac:dyDescent="0.2">
      <c r="A2" s="205" t="s">
        <v>14</v>
      </c>
      <c r="B2" s="206"/>
      <c r="C2" s="207" t="s">
        <v>238</v>
      </c>
      <c r="D2" s="207"/>
      <c r="E2" s="207"/>
      <c r="F2" s="207"/>
      <c r="G2" s="207"/>
      <c r="H2" s="208"/>
    </row>
    <row r="3" spans="1:9" ht="20" customHeight="1" thickBot="1" x14ac:dyDescent="0.2">
      <c r="A3" s="205" t="s">
        <v>15</v>
      </c>
      <c r="B3" s="206"/>
      <c r="C3" s="207" t="s">
        <v>239</v>
      </c>
      <c r="D3" s="209"/>
      <c r="E3" s="209"/>
      <c r="F3" s="209"/>
      <c r="G3" s="209"/>
      <c r="H3" s="210"/>
    </row>
    <row r="4" spans="1:9" ht="100" customHeight="1" thickBot="1" x14ac:dyDescent="0.2">
      <c r="A4" s="75" t="s">
        <v>16</v>
      </c>
      <c r="B4" s="216" t="s">
        <v>227</v>
      </c>
      <c r="C4" s="217"/>
      <c r="D4" s="217"/>
      <c r="E4" s="217"/>
      <c r="F4" s="217"/>
      <c r="G4" s="217"/>
      <c r="H4" s="218"/>
      <c r="I4" s="74"/>
    </row>
    <row r="5" spans="1:9" s="9" customFormat="1" ht="20" customHeight="1" thickBot="1" x14ac:dyDescent="0.2">
      <c r="A5" s="219" t="s">
        <v>17</v>
      </c>
      <c r="B5" s="220"/>
      <c r="C5" s="214" t="s">
        <v>240</v>
      </c>
      <c r="D5" s="214"/>
      <c r="E5" s="214"/>
      <c r="F5" s="214"/>
      <c r="G5" s="214"/>
      <c r="H5" s="215"/>
    </row>
    <row r="6" spans="1:9" s="9" customFormat="1" ht="20" customHeight="1" thickBot="1" x14ac:dyDescent="0.2">
      <c r="A6" s="205" t="s">
        <v>195</v>
      </c>
      <c r="B6" s="206"/>
      <c r="C6" s="214" t="s">
        <v>241</v>
      </c>
      <c r="D6" s="214"/>
      <c r="E6" s="214"/>
      <c r="F6" s="214"/>
      <c r="G6" s="214"/>
      <c r="H6" s="215"/>
    </row>
    <row r="7" spans="1:9" s="9" customFormat="1" ht="21" customHeight="1" thickBot="1" x14ac:dyDescent="0.2">
      <c r="A7" s="72" t="s">
        <v>209</v>
      </c>
      <c r="B7" s="73"/>
      <c r="C7" s="35"/>
      <c r="D7" s="211">
        <v>41883</v>
      </c>
      <c r="E7" s="212"/>
      <c r="F7" s="212"/>
      <c r="G7" s="212"/>
      <c r="H7" s="213"/>
    </row>
    <row r="8" spans="1:9" s="9" customFormat="1" ht="18.75" customHeight="1" thickBot="1" x14ac:dyDescent="0.2">
      <c r="A8" s="72" t="s">
        <v>210</v>
      </c>
      <c r="B8" s="73"/>
      <c r="C8" s="35"/>
      <c r="D8" s="211">
        <v>41883</v>
      </c>
      <c r="E8" s="212"/>
      <c r="F8" s="212"/>
      <c r="G8" s="212"/>
      <c r="H8" s="213"/>
    </row>
    <row r="9" spans="1:9" s="9" customFormat="1" ht="6" customHeight="1" x14ac:dyDescent="0.15">
      <c r="A9" s="109"/>
      <c r="B9" s="110"/>
      <c r="C9" s="111"/>
      <c r="D9" s="111"/>
      <c r="E9" s="110"/>
      <c r="F9" s="111"/>
      <c r="G9" s="111"/>
      <c r="H9" s="104"/>
    </row>
    <row r="10" spans="1:9" x14ac:dyDescent="0.15"/>
    <row r="11" spans="1:9" x14ac:dyDescent="0.15"/>
    <row r="12" spans="1:9" x14ac:dyDescent="0.15"/>
    <row r="13" spans="1:9" x14ac:dyDescent="0.15"/>
    <row r="14" spans="1:9" x14ac:dyDescent="0.15"/>
    <row r="15" spans="1:9" x14ac:dyDescent="0.15"/>
    <row r="16" spans="1:9" x14ac:dyDescent="0.15"/>
    <row r="17" x14ac:dyDescent="0.15"/>
    <row r="18" x14ac:dyDescent="0.15"/>
    <row r="19" x14ac:dyDescent="0.15"/>
    <row r="20" x14ac:dyDescent="0.15"/>
  </sheetData>
  <customSheetViews>
    <customSheetView guid="{3C1F0AA0-6916-47EC-AFD3-D608039E36BB}" showRuler="0">
      <selection activeCell="N4" sqref="N4"/>
      <pageMargins left="1.1299999999999999" right="0.78740157480314965" top="0.98425196850393704" bottom="0.98425196850393704" header="0" footer="0"/>
      <pageSetup paperSize="9" orientation="portrait" horizontalDpi="4294967293" verticalDpi="4294967293" r:id="rId1"/>
      <headerFooter alignWithMargins="0"/>
    </customSheetView>
  </customSheetViews>
  <mergeCells count="12">
    <mergeCell ref="D7:H7"/>
    <mergeCell ref="D8:H8"/>
    <mergeCell ref="C6:H6"/>
    <mergeCell ref="B4:H4"/>
    <mergeCell ref="A5:B5"/>
    <mergeCell ref="C5:H5"/>
    <mergeCell ref="A6:B6"/>
    <mergeCell ref="B1:H1"/>
    <mergeCell ref="A2:B2"/>
    <mergeCell ref="C2:H2"/>
    <mergeCell ref="A3:B3"/>
    <mergeCell ref="C3:H3"/>
  </mergeCells>
  <phoneticPr fontId="6" type="noConversion"/>
  <pageMargins left="1.1299999999999999" right="0.78740157480314965" top="0.98425196850393704" bottom="0.98425196850393704" header="0" footer="0"/>
  <pageSetup paperSize="9" orientation="portrait" horizontalDpi="4294967293" verticalDpi="4294967293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>
    <tabColor rgb="FFFFFF00"/>
    <pageSetUpPr fitToPage="1"/>
  </sheetPr>
  <dimension ref="A1:AM29"/>
  <sheetViews>
    <sheetView workbookViewId="0">
      <selection activeCell="C5" sqref="C5:J5"/>
    </sheetView>
  </sheetViews>
  <sheetFormatPr baseColWidth="10" defaultColWidth="0" defaultRowHeight="13" zeroHeight="1" x14ac:dyDescent="0.15"/>
  <cols>
    <col min="1" max="1" width="2.83203125" customWidth="1"/>
    <col min="2" max="2" width="8.6640625" customWidth="1"/>
    <col min="3" max="3" width="12.5" customWidth="1"/>
    <col min="4" max="4" width="3.83203125" customWidth="1"/>
    <col min="5" max="10" width="8.6640625" customWidth="1"/>
    <col min="11" max="11" width="3.83203125" customWidth="1"/>
    <col min="12" max="12" width="1.83203125" customWidth="1"/>
    <col min="13" max="39" width="0" hidden="1" customWidth="1"/>
    <col min="40" max="16384" width="11.5" hidden="1"/>
  </cols>
  <sheetData>
    <row r="1" spans="1:16" ht="65.25" customHeight="1" thickTop="1" thickBot="1" x14ac:dyDescent="0.2">
      <c r="A1" s="231"/>
      <c r="B1" s="232"/>
      <c r="C1" s="232"/>
      <c r="D1" s="232"/>
      <c r="E1" s="232"/>
      <c r="F1" s="232"/>
      <c r="G1" s="232"/>
      <c r="H1" s="232"/>
      <c r="I1" s="232"/>
      <c r="J1" s="232"/>
      <c r="K1" s="233"/>
    </row>
    <row r="2" spans="1:16" ht="15" customHeight="1" thickTop="1" x14ac:dyDescent="0.15">
      <c r="A2" s="10"/>
      <c r="B2" s="11"/>
      <c r="C2" s="11"/>
      <c r="D2" s="11"/>
      <c r="E2" s="11"/>
      <c r="F2" s="11"/>
      <c r="G2" s="11"/>
      <c r="H2" s="11"/>
      <c r="I2" s="11"/>
      <c r="J2" s="11"/>
      <c r="K2" s="12"/>
    </row>
    <row r="3" spans="1:16" ht="15" customHeight="1" x14ac:dyDescent="0.15">
      <c r="A3" s="13"/>
      <c r="B3" s="14" t="s">
        <v>19</v>
      </c>
      <c r="C3" s="15"/>
      <c r="D3" s="15"/>
      <c r="E3" s="15"/>
      <c r="F3" s="15"/>
      <c r="K3" s="16"/>
    </row>
    <row r="4" spans="1:16" ht="15" customHeight="1" x14ac:dyDescent="0.15">
      <c r="A4" s="13"/>
      <c r="K4" s="16"/>
    </row>
    <row r="5" spans="1:16" ht="60.75" customHeight="1" x14ac:dyDescent="0.15">
      <c r="A5" s="13"/>
      <c r="C5" s="224" t="str">
        <f>MID(Caratulas!B4,10,200)</f>
        <v>ON DE LA OBRA</v>
      </c>
      <c r="D5" s="225"/>
      <c r="E5" s="225"/>
      <c r="F5" s="225"/>
      <c r="G5" s="225"/>
      <c r="H5" s="225"/>
      <c r="I5" s="225"/>
      <c r="J5" s="226"/>
      <c r="K5" s="17"/>
      <c r="M5" s="66"/>
    </row>
    <row r="6" spans="1:16" ht="15" customHeight="1" x14ac:dyDescent="0.15">
      <c r="A6" s="13"/>
      <c r="K6" s="16"/>
    </row>
    <row r="7" spans="1:16" ht="25" customHeight="1" x14ac:dyDescent="0.15">
      <c r="A7" s="13"/>
      <c r="B7" s="18" t="s">
        <v>21</v>
      </c>
      <c r="D7" s="248" t="str">
        <f>IF(Caratulas!C2&lt;&gt;"",Caratulas!C2,"ingresar informacion")</f>
        <v>000-0000</v>
      </c>
      <c r="E7" s="249"/>
      <c r="F7" s="249"/>
      <c r="G7" s="250"/>
      <c r="K7" s="16"/>
    </row>
    <row r="8" spans="1:16" ht="101.25" customHeight="1" x14ac:dyDescent="0.15">
      <c r="A8" s="13"/>
      <c r="B8" s="239" t="s">
        <v>18</v>
      </c>
      <c r="C8" s="239"/>
      <c r="D8" s="240" t="str">
        <f>IF(Caratulas!B4&lt;&gt;"",Caratulas!B4,"ingresar informacion")</f>
        <v>DESCRIPCION DE LA OBRA</v>
      </c>
      <c r="E8" s="241"/>
      <c r="F8" s="241"/>
      <c r="G8" s="241"/>
      <c r="H8" s="241"/>
      <c r="I8" s="241"/>
      <c r="J8" s="242"/>
      <c r="K8" s="19"/>
      <c r="M8" s="38"/>
      <c r="N8" s="39"/>
      <c r="O8" s="39"/>
      <c r="P8" s="39"/>
    </row>
    <row r="9" spans="1:16" ht="15" customHeight="1" x14ac:dyDescent="0.15">
      <c r="A9" s="13"/>
      <c r="K9" s="16"/>
    </row>
    <row r="10" spans="1:16" ht="25" customHeight="1" x14ac:dyDescent="0.15">
      <c r="A10" s="13"/>
      <c r="B10" s="18" t="s">
        <v>26</v>
      </c>
      <c r="D10" s="243" t="s">
        <v>242</v>
      </c>
      <c r="E10" s="244"/>
      <c r="F10" s="244"/>
      <c r="G10" s="244"/>
      <c r="H10" s="245"/>
      <c r="K10" s="16"/>
      <c r="M10" s="66"/>
    </row>
    <row r="11" spans="1:16" ht="15" customHeight="1" x14ac:dyDescent="0.15">
      <c r="A11" s="13"/>
      <c r="K11" s="16"/>
    </row>
    <row r="12" spans="1:16" ht="30" customHeight="1" x14ac:dyDescent="0.15">
      <c r="A12" s="13"/>
      <c r="B12" s="237" t="s">
        <v>20</v>
      </c>
      <c r="C12" s="238"/>
      <c r="D12" s="234" t="str">
        <f>IF(Caratulas!C3&lt;&gt;"",Caratulas!C3,"ingresar informacion")</f>
        <v>NOMBRE DEL CONTRATISTA</v>
      </c>
      <c r="E12" s="235"/>
      <c r="F12" s="235"/>
      <c r="G12" s="235"/>
      <c r="H12" s="235"/>
      <c r="I12" s="235"/>
      <c r="J12" s="236"/>
      <c r="K12" s="16"/>
    </row>
    <row r="13" spans="1:16" ht="25" customHeight="1" x14ac:dyDescent="0.15">
      <c r="A13" s="13"/>
      <c r="B13" s="76"/>
      <c r="C13" s="77"/>
      <c r="D13" s="106" t="s">
        <v>225</v>
      </c>
      <c r="E13" s="106"/>
      <c r="F13" s="106"/>
      <c r="G13" s="246"/>
      <c r="H13" s="246"/>
      <c r="I13" s="246"/>
      <c r="J13" s="246"/>
      <c r="K13" s="16"/>
    </row>
    <row r="14" spans="1:16" ht="25" customHeight="1" x14ac:dyDescent="0.15">
      <c r="A14" s="13"/>
      <c r="D14" s="221" t="s">
        <v>224</v>
      </c>
      <c r="E14" s="222"/>
      <c r="F14" s="223"/>
      <c r="G14" s="247"/>
      <c r="H14" s="247"/>
      <c r="I14" s="247"/>
      <c r="J14" s="247"/>
      <c r="K14" s="16"/>
    </row>
    <row r="15" spans="1:16" ht="14.25" customHeight="1" x14ac:dyDescent="0.15">
      <c r="A15" s="13"/>
      <c r="K15" s="16"/>
    </row>
    <row r="16" spans="1:16" ht="30" customHeight="1" x14ac:dyDescent="0.15">
      <c r="A16" s="13"/>
      <c r="B16" s="227" t="s">
        <v>208</v>
      </c>
      <c r="C16" s="227"/>
      <c r="D16" s="228" t="str">
        <f>IF(Caratulas!C5&lt;&gt;"",Caratulas!C5,"ingresar informacion")</f>
        <v>NOMBRE FISCALIZADOR</v>
      </c>
      <c r="E16" s="229"/>
      <c r="F16" s="229"/>
      <c r="G16" s="229"/>
      <c r="H16" s="229"/>
      <c r="I16" s="229"/>
      <c r="J16" s="230"/>
      <c r="K16" s="16"/>
    </row>
    <row r="17" spans="1:11" ht="13.5" customHeight="1" x14ac:dyDescent="0.15">
      <c r="A17" s="13"/>
      <c r="B17" s="7"/>
      <c r="C17" s="7"/>
      <c r="D17" s="68"/>
      <c r="E17" s="9"/>
      <c r="F17" s="9"/>
      <c r="G17" s="9"/>
      <c r="H17" s="9"/>
      <c r="I17" s="9"/>
      <c r="J17" s="9"/>
      <c r="K17" s="16"/>
    </row>
    <row r="18" spans="1:11" ht="30" customHeight="1" x14ac:dyDescent="0.15">
      <c r="A18" s="13"/>
      <c r="B18" s="227" t="s">
        <v>196</v>
      </c>
      <c r="C18" s="227"/>
      <c r="D18" s="228" t="str">
        <f>IF(Caratulas!C6&lt;&gt;"",Caratulas!C6,"ingresar informacion")</f>
        <v>NOMBRE ADMINISTRADOR ETAPA</v>
      </c>
      <c r="E18" s="229"/>
      <c r="F18" s="229"/>
      <c r="G18" s="229"/>
      <c r="H18" s="229"/>
      <c r="I18" s="229"/>
      <c r="J18" s="230"/>
      <c r="K18" s="16"/>
    </row>
    <row r="19" spans="1:11" ht="13.5" customHeight="1" x14ac:dyDescent="0.15">
      <c r="A19" s="13"/>
      <c r="B19" s="7"/>
      <c r="C19" s="7"/>
      <c r="D19" s="18"/>
      <c r="H19" s="14"/>
      <c r="K19" s="16"/>
    </row>
    <row r="20" spans="1:11" ht="30" customHeight="1" x14ac:dyDescent="0.15">
      <c r="A20" s="13"/>
      <c r="B20" s="14" t="s">
        <v>22</v>
      </c>
      <c r="C20" s="7"/>
      <c r="D20" s="228"/>
      <c r="E20" s="229"/>
      <c r="F20" s="229"/>
      <c r="G20" s="229"/>
      <c r="H20" s="229"/>
      <c r="I20" s="229"/>
      <c r="J20" s="230"/>
      <c r="K20" s="16"/>
    </row>
    <row r="21" spans="1:11" ht="15" customHeight="1" x14ac:dyDescent="0.15">
      <c r="A21" s="13"/>
      <c r="K21" s="16"/>
    </row>
    <row r="22" spans="1:11" ht="30" customHeight="1" x14ac:dyDescent="0.15">
      <c r="A22" s="20"/>
      <c r="B22" s="252" t="s">
        <v>23</v>
      </c>
      <c r="C22" s="252"/>
      <c r="D22" s="252"/>
      <c r="E22" s="252"/>
      <c r="F22" s="234" t="s">
        <v>315</v>
      </c>
      <c r="G22" s="235"/>
      <c r="H22" s="235"/>
      <c r="I22" s="235"/>
      <c r="J22" s="236"/>
      <c r="K22" s="16"/>
    </row>
    <row r="23" spans="1:11" ht="15" customHeight="1" x14ac:dyDescent="0.15">
      <c r="A23" s="20"/>
      <c r="B23" s="21"/>
      <c r="C23" s="21"/>
      <c r="D23" s="21"/>
      <c r="E23" s="21"/>
      <c r="F23" s="21"/>
      <c r="G23" s="22"/>
      <c r="H23" s="22"/>
      <c r="I23" s="22"/>
      <c r="J23" s="22"/>
      <c r="K23" s="16"/>
    </row>
    <row r="24" spans="1:11" ht="15" customHeight="1" x14ac:dyDescent="0.15">
      <c r="A24" s="13"/>
      <c r="B24" s="14" t="s">
        <v>9</v>
      </c>
      <c r="D24" s="253"/>
      <c r="E24" s="253"/>
      <c r="F24" s="253"/>
      <c r="G24" s="253"/>
      <c r="H24" s="253"/>
      <c r="I24" s="253"/>
      <c r="J24" s="253"/>
      <c r="K24" s="16"/>
    </row>
    <row r="25" spans="1:11" ht="20" customHeight="1" x14ac:dyDescent="0.15">
      <c r="A25" s="13"/>
      <c r="B25" s="253"/>
      <c r="C25" s="253"/>
      <c r="D25" s="253"/>
      <c r="E25" s="253"/>
      <c r="F25" s="253"/>
      <c r="G25" s="253"/>
      <c r="H25" s="253"/>
      <c r="I25" s="253"/>
      <c r="J25" s="253"/>
      <c r="K25" s="16"/>
    </row>
    <row r="26" spans="1:11" ht="20" customHeight="1" x14ac:dyDescent="0.15">
      <c r="A26" s="13"/>
      <c r="B26" s="251"/>
      <c r="C26" s="251"/>
      <c r="D26" s="251"/>
      <c r="E26" s="251"/>
      <c r="F26" s="251"/>
      <c r="G26" s="251"/>
      <c r="H26" s="251"/>
      <c r="I26" s="251"/>
      <c r="J26" s="251"/>
      <c r="K26" s="16"/>
    </row>
    <row r="27" spans="1:11" ht="20" customHeight="1" x14ac:dyDescent="0.15">
      <c r="A27" s="13"/>
      <c r="B27" s="251"/>
      <c r="C27" s="251"/>
      <c r="D27" s="251"/>
      <c r="E27" s="251"/>
      <c r="F27" s="251"/>
      <c r="G27" s="251"/>
      <c r="H27" s="251"/>
      <c r="I27" s="251"/>
      <c r="J27" s="251"/>
      <c r="K27" s="16"/>
    </row>
    <row r="28" spans="1:11" ht="15" customHeight="1" thickBot="1" x14ac:dyDescent="0.2">
      <c r="A28" s="23"/>
      <c r="B28" s="24"/>
      <c r="C28" s="24"/>
      <c r="D28" s="24"/>
      <c r="E28" s="24"/>
      <c r="F28" s="24"/>
      <c r="G28" s="24"/>
      <c r="H28" s="24"/>
      <c r="I28" s="24"/>
      <c r="J28" s="24"/>
      <c r="K28" s="25"/>
    </row>
    <row r="29" spans="1:11" ht="14" thickTop="1" x14ac:dyDescent="0.15"/>
  </sheetData>
  <customSheetViews>
    <customSheetView guid="{3C1F0AA0-6916-47EC-AFD3-D608039E36BB}" fitToPage="1" showRuler="0" topLeftCell="A7">
      <selection activeCell="D10" sqref="D10:H10"/>
      <pageMargins left="1.31" right="0.35433070866141736" top="0.74" bottom="0.47244094488188981" header="0" footer="0"/>
      <pageSetup paperSize="9" orientation="portrait" horizontalDpi="4294967293" verticalDpi="300" r:id="rId1"/>
      <headerFooter alignWithMargins="0"/>
    </customSheetView>
  </customSheetViews>
  <mergeCells count="22">
    <mergeCell ref="B27:J27"/>
    <mergeCell ref="B22:E22"/>
    <mergeCell ref="F22:J22"/>
    <mergeCell ref="D16:J16"/>
    <mergeCell ref="D20:J20"/>
    <mergeCell ref="B25:J25"/>
    <mergeCell ref="B26:J26"/>
    <mergeCell ref="D24:J24"/>
    <mergeCell ref="D14:F14"/>
    <mergeCell ref="C5:J5"/>
    <mergeCell ref="B18:C18"/>
    <mergeCell ref="D18:J18"/>
    <mergeCell ref="A1:K1"/>
    <mergeCell ref="D12:J12"/>
    <mergeCell ref="B16:C16"/>
    <mergeCell ref="B12:C12"/>
    <mergeCell ref="B8:C8"/>
    <mergeCell ref="D8:J8"/>
    <mergeCell ref="D10:H10"/>
    <mergeCell ref="G13:J13"/>
    <mergeCell ref="G14:J14"/>
    <mergeCell ref="D7:G7"/>
  </mergeCells>
  <phoneticPr fontId="6" type="noConversion"/>
  <pageMargins left="1.31" right="0.35433070866141736" top="0.74" bottom="0.47244094488188981" header="0" footer="0"/>
  <pageSetup paperSize="9" orientation="portrait" horizontalDpi="4294967293" verticalDpi="300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>
    <tabColor theme="3" tint="0.39997558519241921"/>
  </sheetPr>
  <dimension ref="A1:O13"/>
  <sheetViews>
    <sheetView workbookViewId="0">
      <selection activeCell="I30" sqref="I30"/>
    </sheetView>
  </sheetViews>
  <sheetFormatPr baseColWidth="10" defaultColWidth="0" defaultRowHeight="13" x14ac:dyDescent="0.15"/>
  <cols>
    <col min="1" max="1" width="7.5" bestFit="1" customWidth="1"/>
    <col min="2" max="2" width="8" bestFit="1" customWidth="1"/>
    <col min="3" max="3" width="8.1640625" bestFit="1" customWidth="1"/>
    <col min="4" max="4" width="7.33203125" bestFit="1" customWidth="1"/>
    <col min="5" max="5" width="8.1640625" customWidth="1"/>
    <col min="6" max="6" width="6.1640625" customWidth="1"/>
    <col min="7" max="7" width="8" customWidth="1"/>
    <col min="8" max="8" width="11.33203125" customWidth="1"/>
    <col min="9" max="9" width="21.33203125" customWidth="1"/>
    <col min="10" max="10" width="1.5" customWidth="1"/>
    <col min="11" max="15" width="0" hidden="1" customWidth="1"/>
    <col min="16" max="16384" width="11.5" hidden="1"/>
  </cols>
  <sheetData>
    <row r="1" spans="1:11" ht="17" thickBot="1" x14ac:dyDescent="0.25">
      <c r="A1" s="254" t="str">
        <f>+CONCATENATE("Redes de distribucion de agua potable: "&amp;Id_Proyecto!C5)</f>
        <v>Redes de distribucion de agua potable: ON DE LA OBRA</v>
      </c>
      <c r="B1" s="255"/>
      <c r="C1" s="255"/>
      <c r="D1" s="255"/>
      <c r="E1" s="255"/>
      <c r="F1" s="255"/>
      <c r="G1" s="255"/>
      <c r="H1" s="255"/>
      <c r="I1" s="255"/>
      <c r="J1" s="78"/>
      <c r="K1" s="112"/>
    </row>
    <row r="2" spans="1:11" x14ac:dyDescent="0.15">
      <c r="A2" s="256" t="s">
        <v>211</v>
      </c>
      <c r="B2" s="258" t="s">
        <v>29</v>
      </c>
      <c r="C2" s="258" t="s">
        <v>30</v>
      </c>
      <c r="D2" s="258" t="s">
        <v>0</v>
      </c>
      <c r="E2" s="260" t="s">
        <v>31</v>
      </c>
      <c r="F2" s="260" t="s">
        <v>32</v>
      </c>
      <c r="G2" s="260" t="s">
        <v>4</v>
      </c>
      <c r="H2" s="260" t="s">
        <v>33</v>
      </c>
      <c r="I2" s="262" t="s">
        <v>1</v>
      </c>
    </row>
    <row r="3" spans="1:11" ht="21.75" customHeight="1" thickBot="1" x14ac:dyDescent="0.2">
      <c r="A3" s="257"/>
      <c r="B3" s="259"/>
      <c r="C3" s="259"/>
      <c r="D3" s="259"/>
      <c r="E3" s="261"/>
      <c r="F3" s="261"/>
      <c r="G3" s="261"/>
      <c r="H3" s="261"/>
      <c r="I3" s="263"/>
    </row>
    <row r="4" spans="1:11" x14ac:dyDescent="0.15">
      <c r="A4" s="126" t="s">
        <v>286</v>
      </c>
      <c r="B4" s="37">
        <v>4.88</v>
      </c>
      <c r="C4" s="2">
        <v>250</v>
      </c>
      <c r="D4" s="2" t="s">
        <v>24</v>
      </c>
      <c r="E4" s="2" t="s">
        <v>287</v>
      </c>
      <c r="F4" s="2" t="s">
        <v>34</v>
      </c>
      <c r="G4" s="2" t="s">
        <v>247</v>
      </c>
      <c r="H4" s="127">
        <v>43420</v>
      </c>
      <c r="I4" s="36"/>
    </row>
    <row r="5" spans="1:11" x14ac:dyDescent="0.15">
      <c r="A5" s="126" t="s">
        <v>288</v>
      </c>
      <c r="B5" s="37">
        <v>19.89</v>
      </c>
      <c r="C5" s="2">
        <v>250</v>
      </c>
      <c r="D5" s="2" t="s">
        <v>24</v>
      </c>
      <c r="E5" s="2" t="s">
        <v>287</v>
      </c>
      <c r="F5" s="2" t="s">
        <v>34</v>
      </c>
      <c r="G5" s="2" t="s">
        <v>247</v>
      </c>
      <c r="H5" s="127">
        <v>43420</v>
      </c>
      <c r="I5" s="36"/>
    </row>
    <row r="6" spans="1:11" x14ac:dyDescent="0.15">
      <c r="A6" s="126" t="s">
        <v>289</v>
      </c>
      <c r="B6" s="37">
        <v>93.71</v>
      </c>
      <c r="C6" s="2">
        <v>250</v>
      </c>
      <c r="D6" s="2" t="s">
        <v>24</v>
      </c>
      <c r="E6" s="2" t="s">
        <v>287</v>
      </c>
      <c r="F6" s="2" t="s">
        <v>34</v>
      </c>
      <c r="G6" s="2" t="s">
        <v>247</v>
      </c>
      <c r="H6" s="127">
        <v>43420</v>
      </c>
      <c r="I6" s="36"/>
    </row>
    <row r="7" spans="1:11" x14ac:dyDescent="0.15">
      <c r="A7" s="126" t="s">
        <v>290</v>
      </c>
      <c r="B7" s="37">
        <v>10.14</v>
      </c>
      <c r="C7" s="2">
        <v>250</v>
      </c>
      <c r="D7" s="2" t="s">
        <v>24</v>
      </c>
      <c r="E7" s="2" t="s">
        <v>287</v>
      </c>
      <c r="F7" s="2" t="s">
        <v>34</v>
      </c>
      <c r="G7" s="2" t="s">
        <v>247</v>
      </c>
      <c r="H7" s="127">
        <v>43420</v>
      </c>
      <c r="I7" s="36"/>
    </row>
    <row r="8" spans="1:11" x14ac:dyDescent="0.15">
      <c r="A8" s="126" t="s">
        <v>291</v>
      </c>
      <c r="B8" s="37">
        <v>10.23</v>
      </c>
      <c r="C8" s="2">
        <v>63</v>
      </c>
      <c r="D8" s="2" t="s">
        <v>24</v>
      </c>
      <c r="E8" s="2" t="s">
        <v>287</v>
      </c>
      <c r="F8" s="2" t="s">
        <v>34</v>
      </c>
      <c r="G8" s="2" t="s">
        <v>247</v>
      </c>
      <c r="H8" s="127">
        <v>43420</v>
      </c>
      <c r="I8" s="36"/>
    </row>
    <row r="9" spans="1:11" x14ac:dyDescent="0.15">
      <c r="A9" s="126" t="s">
        <v>292</v>
      </c>
      <c r="B9" s="37">
        <v>94.79</v>
      </c>
      <c r="C9" s="2">
        <v>63</v>
      </c>
      <c r="D9" s="2" t="s">
        <v>24</v>
      </c>
      <c r="E9" s="2" t="s">
        <v>287</v>
      </c>
      <c r="F9" s="2" t="s">
        <v>34</v>
      </c>
      <c r="G9" s="2" t="s">
        <v>247</v>
      </c>
      <c r="H9" s="127">
        <v>43420</v>
      </c>
      <c r="I9" s="36"/>
    </row>
    <row r="10" spans="1:11" x14ac:dyDescent="0.15">
      <c r="A10" s="126" t="s">
        <v>293</v>
      </c>
      <c r="B10" s="37">
        <v>10.17</v>
      </c>
      <c r="C10" s="2">
        <v>63</v>
      </c>
      <c r="D10" s="2" t="s">
        <v>24</v>
      </c>
      <c r="E10" s="2" t="s">
        <v>287</v>
      </c>
      <c r="F10" s="2" t="s">
        <v>34</v>
      </c>
      <c r="G10" s="2" t="s">
        <v>247</v>
      </c>
      <c r="H10" s="127">
        <v>43420</v>
      </c>
      <c r="I10" s="36"/>
    </row>
    <row r="11" spans="1:11" x14ac:dyDescent="0.15">
      <c r="A11" s="126" t="s">
        <v>294</v>
      </c>
      <c r="B11" s="37">
        <v>10.51</v>
      </c>
      <c r="C11" s="2">
        <v>63</v>
      </c>
      <c r="D11" s="2" t="s">
        <v>24</v>
      </c>
      <c r="E11" s="2" t="s">
        <v>287</v>
      </c>
      <c r="F11" s="2" t="s">
        <v>34</v>
      </c>
      <c r="G11" s="2" t="s">
        <v>247</v>
      </c>
      <c r="H11" s="127">
        <v>43421</v>
      </c>
      <c r="I11" s="36" t="s">
        <v>295</v>
      </c>
    </row>
    <row r="13" spans="1:11" ht="13.5" customHeight="1" x14ac:dyDescent="0.15"/>
  </sheetData>
  <customSheetViews>
    <customSheetView guid="{3C1F0AA0-6916-47EC-AFD3-D608039E36BB}" showRuler="0">
      <selection activeCell="F7" sqref="F7"/>
      <pageMargins left="1.1200000000000001" right="0.75" top="1.42" bottom="1" header="0" footer="0"/>
      <pageSetup paperSize="9" orientation="landscape" horizontalDpi="4294967294" verticalDpi="4294967294" r:id="rId1"/>
      <headerFooter alignWithMargins="0"/>
    </customSheetView>
  </customSheetViews>
  <mergeCells count="10">
    <mergeCell ref="A1:I1"/>
    <mergeCell ref="A2:A3"/>
    <mergeCell ref="B2:B3"/>
    <mergeCell ref="C2:C3"/>
    <mergeCell ref="D2:D3"/>
    <mergeCell ref="E2:E3"/>
    <mergeCell ref="F2:F3"/>
    <mergeCell ref="G2:G3"/>
    <mergeCell ref="H2:H3"/>
    <mergeCell ref="I2:I3"/>
  </mergeCells>
  <phoneticPr fontId="6" type="noConversion"/>
  <pageMargins left="1.1200000000000001" right="0.75" top="1.42" bottom="1" header="0" footer="0"/>
  <pageSetup paperSize="9" orientation="landscape" horizontalDpi="4294967294" verticalDpi="4294967294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>
    <tabColor theme="3" tint="0.39997558519241921"/>
  </sheetPr>
  <dimension ref="A1:L13"/>
  <sheetViews>
    <sheetView workbookViewId="0">
      <selection activeCell="E15" sqref="E15"/>
    </sheetView>
  </sheetViews>
  <sheetFormatPr baseColWidth="10" defaultColWidth="0" defaultRowHeight="13" x14ac:dyDescent="0.15"/>
  <cols>
    <col min="1" max="1" width="10.5" customWidth="1"/>
    <col min="2" max="3" width="9.6640625" style="1" customWidth="1"/>
    <col min="4" max="4" width="10" style="1" customWidth="1"/>
    <col min="5" max="5" width="12.5" customWidth="1"/>
    <col min="6" max="7" width="12.5" hidden="1" customWidth="1"/>
    <col min="8" max="8" width="9.6640625" style="1" customWidth="1"/>
    <col min="9" max="9" width="13.6640625" bestFit="1" customWidth="1"/>
    <col min="10" max="10" width="8.6640625" customWidth="1"/>
    <col min="11" max="11" width="13" bestFit="1" customWidth="1"/>
    <col min="12" max="12" width="2.5" customWidth="1"/>
    <col min="13" max="16384" width="11.5" hidden="1"/>
  </cols>
  <sheetData>
    <row r="1" spans="1:11" x14ac:dyDescent="0.15">
      <c r="A1" s="264" t="str">
        <f>+CONCATENATE("Catastro de accesorios: "&amp;Id_Proyecto!C5)</f>
        <v>Catastro de accesorios: ON DE LA OBRA</v>
      </c>
      <c r="B1" s="265"/>
      <c r="C1" s="265"/>
      <c r="D1" s="265"/>
      <c r="E1" s="265"/>
      <c r="F1" s="265"/>
      <c r="G1" s="265"/>
    </row>
    <row r="2" spans="1:11" ht="12.75" customHeight="1" x14ac:dyDescent="0.15">
      <c r="A2" s="266" t="s">
        <v>212</v>
      </c>
      <c r="B2" s="266" t="s">
        <v>213</v>
      </c>
      <c r="C2" s="266" t="s">
        <v>37</v>
      </c>
      <c r="D2" s="266" t="s">
        <v>0</v>
      </c>
      <c r="E2" s="266" t="s">
        <v>38</v>
      </c>
      <c r="F2" s="267" t="s">
        <v>214</v>
      </c>
      <c r="G2" s="268"/>
      <c r="H2" s="269" t="s">
        <v>39</v>
      </c>
      <c r="I2" s="269"/>
      <c r="J2" s="269" t="s">
        <v>40</v>
      </c>
      <c r="K2" s="269"/>
    </row>
    <row r="3" spans="1:11" ht="17.25" customHeight="1" x14ac:dyDescent="0.15">
      <c r="A3" s="266"/>
      <c r="B3" s="266"/>
      <c r="C3" s="266"/>
      <c r="D3" s="266"/>
      <c r="E3" s="266"/>
      <c r="F3" s="113" t="s">
        <v>215</v>
      </c>
      <c r="G3" s="113" t="s">
        <v>216</v>
      </c>
      <c r="H3" s="128" t="s">
        <v>35</v>
      </c>
      <c r="I3" s="128" t="s">
        <v>36</v>
      </c>
      <c r="J3" s="128" t="s">
        <v>35</v>
      </c>
      <c r="K3" s="128" t="s">
        <v>36</v>
      </c>
    </row>
    <row r="4" spans="1:11" x14ac:dyDescent="0.15">
      <c r="A4" s="79" t="s">
        <v>296</v>
      </c>
      <c r="B4" s="79" t="s">
        <v>297</v>
      </c>
      <c r="C4" s="79">
        <v>250</v>
      </c>
      <c r="D4" s="79" t="s">
        <v>86</v>
      </c>
      <c r="E4" s="80">
        <v>1.1000000000000001</v>
      </c>
      <c r="F4" s="80"/>
      <c r="G4" s="80"/>
      <c r="H4" s="80"/>
      <c r="I4" s="81"/>
      <c r="J4" s="80"/>
      <c r="K4" s="81"/>
    </row>
    <row r="5" spans="1:11" x14ac:dyDescent="0.15">
      <c r="A5" s="79" t="s">
        <v>298</v>
      </c>
      <c r="B5" s="79" t="s">
        <v>299</v>
      </c>
      <c r="C5" s="79">
        <v>250</v>
      </c>
      <c r="D5" s="79" t="s">
        <v>86</v>
      </c>
      <c r="E5" s="80">
        <v>1.1000000000000001</v>
      </c>
      <c r="F5" s="80"/>
      <c r="G5" s="80"/>
      <c r="H5" s="80"/>
      <c r="I5" s="81"/>
      <c r="J5" s="80"/>
      <c r="K5" s="81"/>
    </row>
    <row r="6" spans="1:11" x14ac:dyDescent="0.15">
      <c r="A6" s="79" t="s">
        <v>300</v>
      </c>
      <c r="B6" s="79" t="s">
        <v>194</v>
      </c>
      <c r="C6" s="79" t="s">
        <v>301</v>
      </c>
      <c r="D6" s="79" t="s">
        <v>86</v>
      </c>
      <c r="E6" s="80">
        <v>1.1000000000000001</v>
      </c>
      <c r="F6" s="80"/>
      <c r="G6" s="80"/>
      <c r="H6" s="80">
        <v>0.88</v>
      </c>
      <c r="I6" s="81" t="s">
        <v>237</v>
      </c>
      <c r="J6" s="80">
        <v>14.6</v>
      </c>
      <c r="K6" s="81" t="s">
        <v>237</v>
      </c>
    </row>
    <row r="7" spans="1:11" x14ac:dyDescent="0.15">
      <c r="A7" s="79" t="s">
        <v>302</v>
      </c>
      <c r="B7" s="79" t="s">
        <v>194</v>
      </c>
      <c r="C7" s="79" t="s">
        <v>301</v>
      </c>
      <c r="D7" s="79" t="s">
        <v>86</v>
      </c>
      <c r="E7" s="80">
        <v>1.1000000000000001</v>
      </c>
      <c r="F7" s="80"/>
      <c r="G7" s="80"/>
      <c r="H7" s="80">
        <v>14.2</v>
      </c>
      <c r="I7" s="81" t="s">
        <v>237</v>
      </c>
      <c r="J7" s="80">
        <v>18.02</v>
      </c>
      <c r="K7" s="81" t="s">
        <v>237</v>
      </c>
    </row>
    <row r="8" spans="1:11" x14ac:dyDescent="0.15">
      <c r="A8" s="79" t="s">
        <v>303</v>
      </c>
      <c r="B8" s="79" t="s">
        <v>194</v>
      </c>
      <c r="C8" s="79" t="s">
        <v>301</v>
      </c>
      <c r="D8" s="79" t="s">
        <v>86</v>
      </c>
      <c r="E8" s="80">
        <v>1.1000000000000001</v>
      </c>
      <c r="F8" s="80"/>
      <c r="G8" s="80"/>
      <c r="H8" s="80">
        <v>11.58</v>
      </c>
      <c r="I8" s="81" t="s">
        <v>304</v>
      </c>
      <c r="J8" s="80">
        <v>8.35</v>
      </c>
      <c r="K8" s="81" t="s">
        <v>237</v>
      </c>
    </row>
    <row r="9" spans="1:11" x14ac:dyDescent="0.15">
      <c r="A9" s="79" t="s">
        <v>305</v>
      </c>
      <c r="B9" s="79" t="s">
        <v>306</v>
      </c>
      <c r="C9" s="79">
        <v>63</v>
      </c>
      <c r="D9" s="79" t="s">
        <v>86</v>
      </c>
      <c r="E9" s="80">
        <v>1.1000000000000001</v>
      </c>
      <c r="F9" s="80"/>
      <c r="G9" s="80"/>
      <c r="H9" s="80">
        <v>16</v>
      </c>
      <c r="I9" s="81" t="s">
        <v>237</v>
      </c>
      <c r="J9" s="80">
        <v>16.7</v>
      </c>
      <c r="K9" s="81" t="s">
        <v>237</v>
      </c>
    </row>
    <row r="10" spans="1:11" x14ac:dyDescent="0.15">
      <c r="A10" s="79" t="s">
        <v>305</v>
      </c>
      <c r="B10" s="79" t="s">
        <v>299</v>
      </c>
      <c r="C10" s="79">
        <v>63</v>
      </c>
      <c r="D10" s="79" t="s">
        <v>86</v>
      </c>
      <c r="E10" s="80">
        <v>1.1000000000000001</v>
      </c>
      <c r="F10" s="80"/>
      <c r="G10" s="80"/>
      <c r="H10" s="80"/>
      <c r="I10" s="81"/>
      <c r="J10" s="80"/>
      <c r="K10" s="81"/>
    </row>
    <row r="11" spans="1:11" x14ac:dyDescent="0.15">
      <c r="A11" s="79" t="s">
        <v>307</v>
      </c>
      <c r="B11" s="79" t="s">
        <v>194</v>
      </c>
      <c r="C11" s="79" t="s">
        <v>308</v>
      </c>
      <c r="D11" s="79" t="s">
        <v>86</v>
      </c>
      <c r="E11" s="80">
        <v>1.1000000000000001</v>
      </c>
      <c r="F11" s="80"/>
      <c r="G11" s="80"/>
      <c r="H11" s="80">
        <v>10.9</v>
      </c>
      <c r="I11" s="81" t="s">
        <v>237</v>
      </c>
      <c r="J11" s="80">
        <v>6.3</v>
      </c>
      <c r="K11" s="81" t="s">
        <v>237</v>
      </c>
    </row>
    <row r="12" spans="1:11" x14ac:dyDescent="0.15">
      <c r="A12" s="79" t="s">
        <v>309</v>
      </c>
      <c r="B12" s="79" t="s">
        <v>194</v>
      </c>
      <c r="C12" s="79" t="s">
        <v>308</v>
      </c>
      <c r="D12" s="79" t="s">
        <v>86</v>
      </c>
      <c r="E12" s="80">
        <v>1.1000000000000001</v>
      </c>
      <c r="F12" s="80"/>
      <c r="G12" s="80"/>
      <c r="H12" s="80">
        <v>4.2</v>
      </c>
      <c r="I12" s="81" t="s">
        <v>237</v>
      </c>
      <c r="J12" s="80">
        <v>7.64</v>
      </c>
      <c r="K12" s="81" t="s">
        <v>310</v>
      </c>
    </row>
    <row r="13" spans="1:11" x14ac:dyDescent="0.15">
      <c r="A13" s="79" t="s">
        <v>309</v>
      </c>
      <c r="B13" s="79" t="s">
        <v>299</v>
      </c>
      <c r="C13" s="79" t="s">
        <v>308</v>
      </c>
      <c r="D13" s="79" t="s">
        <v>86</v>
      </c>
      <c r="E13" s="80">
        <v>1.1000000000000001</v>
      </c>
      <c r="F13" s="80"/>
      <c r="G13" s="80"/>
      <c r="H13" s="80"/>
      <c r="I13" s="81"/>
      <c r="J13" s="80"/>
      <c r="K13" s="81"/>
    </row>
  </sheetData>
  <customSheetViews>
    <customSheetView guid="{3C1F0AA0-6916-47EC-AFD3-D608039E36BB}" showRuler="0">
      <selection activeCell="F19" sqref="F19"/>
      <pageMargins left="1.87" right="0.75" top="1.84" bottom="1" header="0" footer="0"/>
      <pageSetup paperSize="9" orientation="landscape" horizontalDpi="4294967294" verticalDpi="4294967294" r:id="rId1"/>
      <headerFooter alignWithMargins="0"/>
    </customSheetView>
  </customSheetViews>
  <mergeCells count="9">
    <mergeCell ref="A1:G1"/>
    <mergeCell ref="E2:E3"/>
    <mergeCell ref="B2:B3"/>
    <mergeCell ref="F2:G2"/>
    <mergeCell ref="J2:K2"/>
    <mergeCell ref="A2:A3"/>
    <mergeCell ref="C2:C3"/>
    <mergeCell ref="D2:D3"/>
    <mergeCell ref="H2:I2"/>
  </mergeCells>
  <phoneticPr fontId="6" type="noConversion"/>
  <pageMargins left="1.87" right="0.75" top="1.84" bottom="1" header="0" footer="0"/>
  <pageSetup paperSize="9" orientation="landscape" horizontalDpi="4294967294" verticalDpi="4294967294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>
    <tabColor theme="3" tint="0.39997558519241921"/>
  </sheetPr>
  <dimension ref="A1:M500"/>
  <sheetViews>
    <sheetView workbookViewId="0">
      <selection activeCell="D19" sqref="D19"/>
    </sheetView>
  </sheetViews>
  <sheetFormatPr baseColWidth="10" defaultColWidth="0" defaultRowHeight="13" zeroHeight="1" x14ac:dyDescent="0.15"/>
  <cols>
    <col min="1" max="1" width="8.5" customWidth="1"/>
    <col min="2" max="2" width="30.5" bestFit="1" customWidth="1"/>
    <col min="3" max="3" width="15.83203125" bestFit="1" customWidth="1"/>
    <col min="4" max="4" width="16.33203125" customWidth="1"/>
    <col min="5" max="6" width="11.5" customWidth="1"/>
    <col min="7" max="7" width="13.5" customWidth="1"/>
    <col min="8" max="8" width="10.6640625" customWidth="1"/>
    <col min="9" max="9" width="13.5" bestFit="1" customWidth="1"/>
    <col min="10" max="10" width="7.83203125" customWidth="1"/>
    <col min="11" max="11" width="15.6640625" customWidth="1"/>
    <col min="12" max="12" width="19" customWidth="1"/>
    <col min="13" max="13" width="2.5" customWidth="1"/>
    <col min="14" max="16384" width="11.5" hidden="1"/>
  </cols>
  <sheetData>
    <row r="1" spans="1:12" x14ac:dyDescent="0.15">
      <c r="A1" s="264" t="str">
        <f>+CONCATENATE("Catastro de Collarines: "&amp;Id_Proyecto!C5)</f>
        <v>Catastro de Collarines: ON DE LA OBRA</v>
      </c>
      <c r="B1" s="265"/>
      <c r="C1" s="265"/>
      <c r="D1" s="265"/>
      <c r="E1" s="265"/>
      <c r="F1" s="265"/>
      <c r="G1" s="265"/>
      <c r="H1" s="265"/>
      <c r="I1" s="265"/>
      <c r="J1" s="265"/>
      <c r="K1" s="64"/>
      <c r="L1" s="64"/>
    </row>
    <row r="2" spans="1:12" ht="13.5" customHeight="1" x14ac:dyDescent="0.15">
      <c r="A2" s="271" t="s">
        <v>282</v>
      </c>
      <c r="B2" s="272" t="s">
        <v>229</v>
      </c>
      <c r="C2" s="272" t="s">
        <v>230</v>
      </c>
      <c r="D2" s="271" t="s">
        <v>218</v>
      </c>
      <c r="E2" s="271" t="s">
        <v>219</v>
      </c>
      <c r="F2" s="271" t="s">
        <v>220</v>
      </c>
      <c r="G2" s="271" t="s">
        <v>217</v>
      </c>
      <c r="H2" s="270" t="s">
        <v>221</v>
      </c>
      <c r="I2" s="270"/>
      <c r="J2" s="129" t="s">
        <v>222</v>
      </c>
      <c r="K2" s="129"/>
      <c r="L2" s="270" t="s">
        <v>1</v>
      </c>
    </row>
    <row r="3" spans="1:12" x14ac:dyDescent="0.15">
      <c r="A3" s="271"/>
      <c r="B3" s="272"/>
      <c r="C3" s="272"/>
      <c r="D3" s="271"/>
      <c r="E3" s="271"/>
      <c r="F3" s="271"/>
      <c r="G3" s="271"/>
      <c r="H3" s="130" t="s">
        <v>215</v>
      </c>
      <c r="I3" s="130" t="s">
        <v>223</v>
      </c>
      <c r="J3" s="131" t="s">
        <v>2</v>
      </c>
      <c r="K3" s="131" t="s">
        <v>8</v>
      </c>
      <c r="L3" s="270"/>
    </row>
    <row r="4" spans="1:12" ht="13.5" customHeight="1" x14ac:dyDescent="0.15">
      <c r="A4" s="166">
        <v>1</v>
      </c>
      <c r="B4" s="79" t="s">
        <v>313</v>
      </c>
      <c r="C4" s="167">
        <v>1001046014000</v>
      </c>
      <c r="D4" s="132" t="s">
        <v>226</v>
      </c>
      <c r="E4" s="133" t="s">
        <v>311</v>
      </c>
      <c r="F4" s="82">
        <v>1.1000000000000001</v>
      </c>
      <c r="G4" s="134">
        <v>43785</v>
      </c>
      <c r="H4" s="135">
        <v>721929.60100000002</v>
      </c>
      <c r="I4" s="135">
        <v>9678136.4130000006</v>
      </c>
      <c r="J4" s="82">
        <v>5.57</v>
      </c>
      <c r="K4" s="82" t="s">
        <v>280</v>
      </c>
      <c r="L4" s="82"/>
    </row>
    <row r="5" spans="1:12" ht="13.5" customHeight="1" x14ac:dyDescent="0.15">
      <c r="A5" s="166">
        <v>2</v>
      </c>
      <c r="B5" s="79" t="s">
        <v>313</v>
      </c>
      <c r="C5" s="167">
        <v>1001046010000</v>
      </c>
      <c r="D5" s="132" t="s">
        <v>226</v>
      </c>
      <c r="E5" s="133" t="s">
        <v>312</v>
      </c>
      <c r="F5" s="82">
        <v>1.1000000000000001</v>
      </c>
      <c r="G5" s="134">
        <v>43785</v>
      </c>
      <c r="H5" s="135">
        <v>721944.97600000002</v>
      </c>
      <c r="I5" s="135">
        <v>9678134.9790000003</v>
      </c>
      <c r="J5" s="82">
        <v>5.26</v>
      </c>
      <c r="K5" s="82" t="s">
        <v>280</v>
      </c>
      <c r="L5" s="82"/>
    </row>
    <row r="6" spans="1:12" ht="13.5" customHeight="1" x14ac:dyDescent="0.15">
      <c r="A6" s="166">
        <v>3</v>
      </c>
      <c r="B6" s="79" t="s">
        <v>313</v>
      </c>
      <c r="C6" s="167">
        <v>1001046002000</v>
      </c>
      <c r="D6" s="132" t="s">
        <v>226</v>
      </c>
      <c r="E6" s="133" t="s">
        <v>311</v>
      </c>
      <c r="F6" s="82">
        <v>1.1000000000000001</v>
      </c>
      <c r="G6" s="134">
        <v>43787</v>
      </c>
      <c r="H6" s="135">
        <v>721969.94099999894</v>
      </c>
      <c r="I6" s="135">
        <v>9678131.6449999902</v>
      </c>
      <c r="J6" s="82">
        <v>4.3</v>
      </c>
      <c r="K6" s="82" t="s">
        <v>280</v>
      </c>
      <c r="L6" s="82"/>
    </row>
    <row r="7" spans="1:12" x14ac:dyDescent="0.15">
      <c r="A7" s="166">
        <v>4</v>
      </c>
      <c r="B7" s="79" t="s">
        <v>313</v>
      </c>
      <c r="C7" s="167">
        <v>1001046003000</v>
      </c>
      <c r="D7" s="132" t="s">
        <v>226</v>
      </c>
      <c r="E7" s="133" t="s">
        <v>311</v>
      </c>
      <c r="F7" s="82">
        <v>1.1000000000000001</v>
      </c>
      <c r="G7" s="134">
        <v>43788</v>
      </c>
      <c r="H7" s="135">
        <v>721986.536214691</v>
      </c>
      <c r="I7" s="135">
        <v>9678129.3396674395</v>
      </c>
      <c r="J7" s="82">
        <v>4.8899999999999997</v>
      </c>
      <c r="K7" s="82" t="s">
        <v>280</v>
      </c>
      <c r="L7" s="82"/>
    </row>
    <row r="8" spans="1:12" x14ac:dyDescent="0.15">
      <c r="A8" s="166">
        <v>5</v>
      </c>
      <c r="B8" s="79" t="s">
        <v>313</v>
      </c>
      <c r="C8" s="167">
        <v>1001046012000</v>
      </c>
      <c r="D8" s="132" t="s">
        <v>226</v>
      </c>
      <c r="E8" s="133" t="s">
        <v>311</v>
      </c>
      <c r="F8" s="82">
        <v>1.1000000000000001</v>
      </c>
      <c r="G8" s="134">
        <v>43789</v>
      </c>
      <c r="H8" s="135">
        <v>721990.75600000005</v>
      </c>
      <c r="I8" s="135">
        <v>9678128.6640000008</v>
      </c>
      <c r="J8" s="82">
        <v>5.18</v>
      </c>
      <c r="K8" s="82" t="s">
        <v>280</v>
      </c>
      <c r="L8" s="82"/>
    </row>
    <row r="9" spans="1:12" x14ac:dyDescent="0.15">
      <c r="A9" s="166">
        <v>6</v>
      </c>
      <c r="B9" s="79" t="s">
        <v>313</v>
      </c>
      <c r="C9" s="167">
        <v>1001046004000</v>
      </c>
      <c r="D9" s="132" t="s">
        <v>226</v>
      </c>
      <c r="E9" s="133" t="s">
        <v>312</v>
      </c>
      <c r="F9" s="82">
        <v>1.1000000000000001</v>
      </c>
      <c r="G9" s="134">
        <v>43790</v>
      </c>
      <c r="H9" s="135">
        <v>722004.66299999901</v>
      </c>
      <c r="I9" s="135">
        <v>9678126.3359999899</v>
      </c>
      <c r="J9" s="82">
        <v>5.39</v>
      </c>
      <c r="K9" s="82" t="s">
        <v>280</v>
      </c>
      <c r="L9" s="82"/>
    </row>
    <row r="10" spans="1:12" x14ac:dyDescent="0.15">
      <c r="A10" s="166">
        <v>7</v>
      </c>
      <c r="B10" s="79" t="s">
        <v>313</v>
      </c>
      <c r="C10" s="167">
        <v>1001037014000</v>
      </c>
      <c r="D10" s="132" t="s">
        <v>226</v>
      </c>
      <c r="E10" s="133" t="s">
        <v>281</v>
      </c>
      <c r="F10" s="82">
        <v>1.1000000000000001</v>
      </c>
      <c r="G10" s="134">
        <v>43809</v>
      </c>
      <c r="H10" s="135">
        <v>721942.55099999905</v>
      </c>
      <c r="I10" s="135">
        <v>9678145.4649999905</v>
      </c>
      <c r="J10" s="82">
        <v>4.38</v>
      </c>
      <c r="K10" s="82" t="s">
        <v>280</v>
      </c>
      <c r="L10" s="82"/>
    </row>
    <row r="11" spans="1:12" x14ac:dyDescent="0.15">
      <c r="A11" s="166">
        <v>8</v>
      </c>
      <c r="B11" s="79" t="s">
        <v>313</v>
      </c>
      <c r="C11" s="167">
        <v>1001037020000</v>
      </c>
      <c r="D11" s="132" t="s">
        <v>226</v>
      </c>
      <c r="E11" s="133" t="s">
        <v>281</v>
      </c>
      <c r="F11" s="82">
        <v>1.1000000000000001</v>
      </c>
      <c r="G11" s="134">
        <v>43810</v>
      </c>
      <c r="H11" s="135">
        <v>721972.77800000005</v>
      </c>
      <c r="I11" s="135">
        <v>9678141.8420000002</v>
      </c>
      <c r="J11" s="82">
        <v>4.6100000000000003</v>
      </c>
      <c r="K11" s="82" t="s">
        <v>280</v>
      </c>
      <c r="L11" s="82"/>
    </row>
    <row r="12" spans="1:12" x14ac:dyDescent="0.15">
      <c r="A12" s="166">
        <v>9</v>
      </c>
      <c r="B12" s="79" t="s">
        <v>313</v>
      </c>
      <c r="C12" s="167">
        <v>1001037006000</v>
      </c>
      <c r="D12" s="132" t="s">
        <v>226</v>
      </c>
      <c r="E12" s="133" t="s">
        <v>281</v>
      </c>
      <c r="F12" s="82">
        <v>1.1000000000000001</v>
      </c>
      <c r="G12" s="134">
        <v>43811</v>
      </c>
      <c r="H12" s="135">
        <v>721986.11199999903</v>
      </c>
      <c r="I12" s="135">
        <v>9678139.6150000002</v>
      </c>
      <c r="J12" s="82">
        <v>4.6900000000000004</v>
      </c>
      <c r="K12" s="82" t="s">
        <v>280</v>
      </c>
      <c r="L12" s="82"/>
    </row>
    <row r="13" spans="1:12" x14ac:dyDescent="0.15">
      <c r="A13" s="166">
        <v>10</v>
      </c>
      <c r="B13" s="79" t="s">
        <v>313</v>
      </c>
      <c r="C13" s="167">
        <v>1001037005000</v>
      </c>
      <c r="D13" s="132" t="s">
        <v>226</v>
      </c>
      <c r="E13" s="133" t="s">
        <v>281</v>
      </c>
      <c r="F13" s="82">
        <v>1.1000000000000001</v>
      </c>
      <c r="G13" s="134">
        <v>43812</v>
      </c>
      <c r="H13" s="135">
        <v>721987.22199999902</v>
      </c>
      <c r="I13" s="135">
        <v>9678139.4930000007</v>
      </c>
      <c r="J13" s="82">
        <v>4.49</v>
      </c>
      <c r="K13" s="82" t="s">
        <v>280</v>
      </c>
      <c r="L13" s="82"/>
    </row>
    <row r="14" spans="1:12" x14ac:dyDescent="0.15"/>
    <row r="15" spans="1:12" ht="15" x14ac:dyDescent="0.2">
      <c r="A15" s="123" t="s">
        <v>249</v>
      </c>
      <c r="B15" s="123" t="s">
        <v>274</v>
      </c>
      <c r="C15" s="125"/>
      <c r="D15" s="124"/>
      <c r="E15" s="123"/>
      <c r="F15" s="123"/>
      <c r="G15" s="123"/>
    </row>
    <row r="16" spans="1:12" x14ac:dyDescent="0.15"/>
    <row r="17" x14ac:dyDescent="0.15"/>
    <row r="18" x14ac:dyDescent="0.15"/>
    <row r="19" x14ac:dyDescent="0.15"/>
    <row r="20" x14ac:dyDescent="0.15"/>
    <row r="21" x14ac:dyDescent="0.15"/>
    <row r="22" x14ac:dyDescent="0.15"/>
    <row r="23" x14ac:dyDescent="0.15"/>
    <row r="24" x14ac:dyDescent="0.15"/>
    <row r="25" x14ac:dyDescent="0.15"/>
    <row r="26" x14ac:dyDescent="0.15"/>
    <row r="27" x14ac:dyDescent="0.15"/>
    <row r="28" x14ac:dyDescent="0.15"/>
    <row r="29" x14ac:dyDescent="0.15"/>
    <row r="30" x14ac:dyDescent="0.15"/>
    <row r="31" x14ac:dyDescent="0.15"/>
    <row r="32" x14ac:dyDescent="0.15"/>
    <row r="33" x14ac:dyDescent="0.15"/>
    <row r="34" x14ac:dyDescent="0.15"/>
    <row r="35" x14ac:dyDescent="0.15"/>
    <row r="36" x14ac:dyDescent="0.15"/>
    <row r="37" x14ac:dyDescent="0.15"/>
    <row r="38" x14ac:dyDescent="0.15"/>
    <row r="39" x14ac:dyDescent="0.15"/>
    <row r="40" x14ac:dyDescent="0.15"/>
    <row r="41" x14ac:dyDescent="0.15"/>
    <row r="42" x14ac:dyDescent="0.15"/>
    <row r="43" x14ac:dyDescent="0.15"/>
    <row r="44" x14ac:dyDescent="0.15"/>
    <row r="45" x14ac:dyDescent="0.15"/>
    <row r="46" x14ac:dyDescent="0.15"/>
    <row r="47" x14ac:dyDescent="0.15"/>
    <row r="48" x14ac:dyDescent="0.15"/>
    <row r="49" x14ac:dyDescent="0.15"/>
    <row r="50" x14ac:dyDescent="0.15"/>
    <row r="51" x14ac:dyDescent="0.15"/>
    <row r="52" x14ac:dyDescent="0.15"/>
    <row r="53" x14ac:dyDescent="0.15"/>
    <row r="54" x14ac:dyDescent="0.15"/>
    <row r="55" x14ac:dyDescent="0.15"/>
    <row r="56" x14ac:dyDescent="0.15"/>
    <row r="57" x14ac:dyDescent="0.15"/>
    <row r="58" x14ac:dyDescent="0.15"/>
    <row r="59" x14ac:dyDescent="0.15"/>
    <row r="60" x14ac:dyDescent="0.15"/>
    <row r="61" x14ac:dyDescent="0.15"/>
    <row r="62" x14ac:dyDescent="0.15"/>
    <row r="63" x14ac:dyDescent="0.15"/>
    <row r="64" x14ac:dyDescent="0.15"/>
    <row r="65" x14ac:dyDescent="0.15"/>
    <row r="66" x14ac:dyDescent="0.15"/>
    <row r="67" x14ac:dyDescent="0.15"/>
    <row r="68" x14ac:dyDescent="0.15"/>
    <row r="69" x14ac:dyDescent="0.15"/>
    <row r="70" x14ac:dyDescent="0.15"/>
    <row r="71" x14ac:dyDescent="0.15"/>
    <row r="72" x14ac:dyDescent="0.15"/>
    <row r="73" x14ac:dyDescent="0.15"/>
    <row r="74" x14ac:dyDescent="0.15"/>
    <row r="75" x14ac:dyDescent="0.15"/>
    <row r="76" x14ac:dyDescent="0.15"/>
    <row r="77" x14ac:dyDescent="0.15"/>
    <row r="78" x14ac:dyDescent="0.15"/>
    <row r="79" x14ac:dyDescent="0.15"/>
    <row r="80" x14ac:dyDescent="0.15"/>
    <row r="81" x14ac:dyDescent="0.15"/>
    <row r="82" x14ac:dyDescent="0.15"/>
    <row r="83" x14ac:dyDescent="0.15"/>
    <row r="84" x14ac:dyDescent="0.15"/>
    <row r="85" x14ac:dyDescent="0.15"/>
    <row r="86" x14ac:dyDescent="0.15"/>
    <row r="87" x14ac:dyDescent="0.15"/>
    <row r="88" x14ac:dyDescent="0.15"/>
    <row r="89" x14ac:dyDescent="0.15"/>
    <row r="90" x14ac:dyDescent="0.15"/>
    <row r="91" x14ac:dyDescent="0.15"/>
    <row r="92" x14ac:dyDescent="0.15"/>
    <row r="93" x14ac:dyDescent="0.15"/>
    <row r="94" x14ac:dyDescent="0.15"/>
    <row r="95" x14ac:dyDescent="0.15"/>
    <row r="96" x14ac:dyDescent="0.15"/>
    <row r="97" x14ac:dyDescent="0.15"/>
    <row r="98" x14ac:dyDescent="0.15"/>
    <row r="99" x14ac:dyDescent="0.15"/>
    <row r="100" x14ac:dyDescent="0.15"/>
    <row r="101" x14ac:dyDescent="0.15"/>
    <row r="102" x14ac:dyDescent="0.15"/>
    <row r="103" x14ac:dyDescent="0.15"/>
    <row r="104" x14ac:dyDescent="0.15"/>
    <row r="105" x14ac:dyDescent="0.15"/>
    <row r="106" x14ac:dyDescent="0.15"/>
    <row r="107" x14ac:dyDescent="0.15"/>
    <row r="108" x14ac:dyDescent="0.15"/>
    <row r="109" x14ac:dyDescent="0.15"/>
    <row r="110" x14ac:dyDescent="0.15"/>
    <row r="111" x14ac:dyDescent="0.15"/>
    <row r="112" x14ac:dyDescent="0.15"/>
    <row r="113" x14ac:dyDescent="0.15"/>
    <row r="114" x14ac:dyDescent="0.15"/>
    <row r="115" x14ac:dyDescent="0.15"/>
    <row r="116" x14ac:dyDescent="0.15"/>
    <row r="117" x14ac:dyDescent="0.15"/>
    <row r="118" x14ac:dyDescent="0.15"/>
    <row r="119" x14ac:dyDescent="0.15"/>
    <row r="120" x14ac:dyDescent="0.15"/>
    <row r="121" x14ac:dyDescent="0.15"/>
    <row r="122" x14ac:dyDescent="0.15"/>
    <row r="123" x14ac:dyDescent="0.15"/>
    <row r="124" x14ac:dyDescent="0.15"/>
    <row r="125" x14ac:dyDescent="0.15"/>
    <row r="126" x14ac:dyDescent="0.15"/>
    <row r="127" x14ac:dyDescent="0.15"/>
    <row r="128" x14ac:dyDescent="0.15"/>
    <row r="129" x14ac:dyDescent="0.15"/>
    <row r="130" x14ac:dyDescent="0.15"/>
    <row r="131" x14ac:dyDescent="0.15"/>
    <row r="132" x14ac:dyDescent="0.15"/>
    <row r="133" x14ac:dyDescent="0.15"/>
    <row r="134" x14ac:dyDescent="0.15"/>
    <row r="135" x14ac:dyDescent="0.15"/>
    <row r="136" x14ac:dyDescent="0.15"/>
    <row r="137" x14ac:dyDescent="0.15"/>
    <row r="138" x14ac:dyDescent="0.15"/>
    <row r="139" x14ac:dyDescent="0.15"/>
    <row r="140" x14ac:dyDescent="0.15"/>
    <row r="141" x14ac:dyDescent="0.15"/>
    <row r="142" x14ac:dyDescent="0.15"/>
    <row r="143" x14ac:dyDescent="0.15"/>
    <row r="144" x14ac:dyDescent="0.15"/>
    <row r="145" x14ac:dyDescent="0.15"/>
    <row r="146" x14ac:dyDescent="0.15"/>
    <row r="147" x14ac:dyDescent="0.15"/>
    <row r="148" x14ac:dyDescent="0.15"/>
    <row r="149" x14ac:dyDescent="0.15"/>
    <row r="150" x14ac:dyDescent="0.15"/>
    <row r="151" x14ac:dyDescent="0.15"/>
    <row r="152" x14ac:dyDescent="0.15"/>
    <row r="153" x14ac:dyDescent="0.15"/>
    <row r="154" x14ac:dyDescent="0.15"/>
    <row r="155" x14ac:dyDescent="0.15"/>
    <row r="156" x14ac:dyDescent="0.15"/>
    <row r="157" x14ac:dyDescent="0.15"/>
    <row r="158" x14ac:dyDescent="0.15"/>
    <row r="159" x14ac:dyDescent="0.15"/>
    <row r="160" x14ac:dyDescent="0.15"/>
    <row r="161" x14ac:dyDescent="0.15"/>
    <row r="162" x14ac:dyDescent="0.15"/>
    <row r="163" x14ac:dyDescent="0.15"/>
    <row r="164" x14ac:dyDescent="0.15"/>
    <row r="165" x14ac:dyDescent="0.15"/>
    <row r="166" x14ac:dyDescent="0.15"/>
    <row r="167" x14ac:dyDescent="0.15"/>
    <row r="168" x14ac:dyDescent="0.15"/>
    <row r="169" x14ac:dyDescent="0.15"/>
    <row r="170" x14ac:dyDescent="0.15"/>
    <row r="171" x14ac:dyDescent="0.15"/>
    <row r="172" x14ac:dyDescent="0.15"/>
    <row r="173" x14ac:dyDescent="0.15"/>
    <row r="174" x14ac:dyDescent="0.15"/>
    <row r="175" x14ac:dyDescent="0.15"/>
    <row r="176" x14ac:dyDescent="0.15"/>
    <row r="177" x14ac:dyDescent="0.15"/>
    <row r="178" x14ac:dyDescent="0.15"/>
    <row r="179" x14ac:dyDescent="0.15"/>
    <row r="180" x14ac:dyDescent="0.15"/>
    <row r="181" x14ac:dyDescent="0.15"/>
    <row r="182" x14ac:dyDescent="0.15"/>
    <row r="183" x14ac:dyDescent="0.15"/>
    <row r="184" x14ac:dyDescent="0.15"/>
    <row r="185" x14ac:dyDescent="0.15"/>
    <row r="186" x14ac:dyDescent="0.15"/>
    <row r="187" x14ac:dyDescent="0.15"/>
    <row r="188" x14ac:dyDescent="0.15"/>
    <row r="189" x14ac:dyDescent="0.15"/>
    <row r="190" x14ac:dyDescent="0.15"/>
    <row r="191" x14ac:dyDescent="0.15"/>
    <row r="192" x14ac:dyDescent="0.15"/>
    <row r="193" x14ac:dyDescent="0.15"/>
    <row r="194" x14ac:dyDescent="0.15"/>
    <row r="195" x14ac:dyDescent="0.15"/>
    <row r="196" x14ac:dyDescent="0.15"/>
    <row r="197" x14ac:dyDescent="0.15"/>
    <row r="198" x14ac:dyDescent="0.15"/>
    <row r="199" x14ac:dyDescent="0.15"/>
    <row r="200" x14ac:dyDescent="0.15"/>
    <row r="201" x14ac:dyDescent="0.15"/>
    <row r="202" x14ac:dyDescent="0.15"/>
    <row r="203" x14ac:dyDescent="0.15"/>
    <row r="204" x14ac:dyDescent="0.15"/>
    <row r="205" x14ac:dyDescent="0.15"/>
    <row r="206" x14ac:dyDescent="0.15"/>
    <row r="207" x14ac:dyDescent="0.15"/>
    <row r="208" x14ac:dyDescent="0.15"/>
    <row r="209" x14ac:dyDescent="0.15"/>
    <row r="210" x14ac:dyDescent="0.15"/>
    <row r="211" x14ac:dyDescent="0.15"/>
    <row r="212" x14ac:dyDescent="0.15"/>
    <row r="213" x14ac:dyDescent="0.15"/>
    <row r="214" x14ac:dyDescent="0.15"/>
    <row r="215" x14ac:dyDescent="0.15"/>
    <row r="216" x14ac:dyDescent="0.15"/>
    <row r="217" x14ac:dyDescent="0.15"/>
    <row r="218" x14ac:dyDescent="0.15"/>
    <row r="219" x14ac:dyDescent="0.15"/>
    <row r="220" x14ac:dyDescent="0.15"/>
    <row r="221" x14ac:dyDescent="0.15"/>
    <row r="222" x14ac:dyDescent="0.15"/>
    <row r="223" x14ac:dyDescent="0.15"/>
    <row r="224" x14ac:dyDescent="0.15"/>
    <row r="225" x14ac:dyDescent="0.15"/>
    <row r="226" x14ac:dyDescent="0.15"/>
    <row r="227" x14ac:dyDescent="0.15"/>
    <row r="228" x14ac:dyDescent="0.15"/>
    <row r="229" x14ac:dyDescent="0.15"/>
    <row r="230" x14ac:dyDescent="0.15"/>
    <row r="231" x14ac:dyDescent="0.15"/>
    <row r="232" x14ac:dyDescent="0.15"/>
    <row r="233" x14ac:dyDescent="0.15"/>
    <row r="234" x14ac:dyDescent="0.15"/>
    <row r="235" x14ac:dyDescent="0.15"/>
    <row r="236" x14ac:dyDescent="0.15"/>
    <row r="237" x14ac:dyDescent="0.15"/>
    <row r="238" x14ac:dyDescent="0.15"/>
    <row r="239" x14ac:dyDescent="0.15"/>
    <row r="240" x14ac:dyDescent="0.15"/>
    <row r="241" x14ac:dyDescent="0.15"/>
    <row r="242" x14ac:dyDescent="0.15"/>
    <row r="243" x14ac:dyDescent="0.15"/>
    <row r="244" x14ac:dyDescent="0.15"/>
    <row r="245" x14ac:dyDescent="0.15"/>
    <row r="246" x14ac:dyDescent="0.15"/>
    <row r="247" x14ac:dyDescent="0.15"/>
    <row r="248" x14ac:dyDescent="0.15"/>
    <row r="249" x14ac:dyDescent="0.15"/>
    <row r="250" x14ac:dyDescent="0.15"/>
    <row r="251" x14ac:dyDescent="0.15"/>
    <row r="252" x14ac:dyDescent="0.15"/>
    <row r="253" x14ac:dyDescent="0.15"/>
    <row r="254" x14ac:dyDescent="0.15"/>
    <row r="255" x14ac:dyDescent="0.15"/>
    <row r="256" x14ac:dyDescent="0.15"/>
    <row r="257" x14ac:dyDescent="0.15"/>
    <row r="258" x14ac:dyDescent="0.15"/>
    <row r="259" x14ac:dyDescent="0.15"/>
    <row r="260" x14ac:dyDescent="0.15"/>
    <row r="261" x14ac:dyDescent="0.15"/>
    <row r="262" x14ac:dyDescent="0.15"/>
    <row r="263" x14ac:dyDescent="0.15"/>
    <row r="264" x14ac:dyDescent="0.15"/>
    <row r="265" x14ac:dyDescent="0.15"/>
    <row r="266" x14ac:dyDescent="0.15"/>
    <row r="267" x14ac:dyDescent="0.15"/>
    <row r="268" x14ac:dyDescent="0.15"/>
    <row r="269" x14ac:dyDescent="0.15"/>
    <row r="270" x14ac:dyDescent="0.15"/>
    <row r="271" x14ac:dyDescent="0.15"/>
    <row r="272" x14ac:dyDescent="0.15"/>
    <row r="273" x14ac:dyDescent="0.15"/>
    <row r="274" x14ac:dyDescent="0.15"/>
    <row r="275" x14ac:dyDescent="0.15"/>
    <row r="276" x14ac:dyDescent="0.15"/>
    <row r="277" x14ac:dyDescent="0.15"/>
    <row r="278" x14ac:dyDescent="0.15"/>
    <row r="279" x14ac:dyDescent="0.15"/>
    <row r="280" x14ac:dyDescent="0.15"/>
    <row r="281" x14ac:dyDescent="0.15"/>
    <row r="282" x14ac:dyDescent="0.15"/>
    <row r="283" x14ac:dyDescent="0.15"/>
    <row r="284" x14ac:dyDescent="0.15"/>
    <row r="285" x14ac:dyDescent="0.15"/>
    <row r="286" x14ac:dyDescent="0.15"/>
    <row r="287" x14ac:dyDescent="0.15"/>
    <row r="288" x14ac:dyDescent="0.15"/>
    <row r="289" x14ac:dyDescent="0.15"/>
    <row r="290" x14ac:dyDescent="0.15"/>
    <row r="291" x14ac:dyDescent="0.15"/>
    <row r="292" x14ac:dyDescent="0.15"/>
    <row r="293" x14ac:dyDescent="0.15"/>
    <row r="294" x14ac:dyDescent="0.15"/>
    <row r="295" x14ac:dyDescent="0.15"/>
    <row r="296" x14ac:dyDescent="0.15"/>
    <row r="297" x14ac:dyDescent="0.15"/>
    <row r="298" x14ac:dyDescent="0.15"/>
    <row r="299" x14ac:dyDescent="0.15"/>
    <row r="300" x14ac:dyDescent="0.15"/>
    <row r="301" x14ac:dyDescent="0.15"/>
    <row r="302" x14ac:dyDescent="0.15"/>
    <row r="303" x14ac:dyDescent="0.15"/>
    <row r="304" x14ac:dyDescent="0.15"/>
    <row r="305" x14ac:dyDescent="0.15"/>
    <row r="306" x14ac:dyDescent="0.15"/>
    <row r="307" x14ac:dyDescent="0.15"/>
    <row r="308" x14ac:dyDescent="0.15"/>
    <row r="309" x14ac:dyDescent="0.15"/>
    <row r="310" x14ac:dyDescent="0.15"/>
    <row r="311" x14ac:dyDescent="0.15"/>
    <row r="312" x14ac:dyDescent="0.15"/>
    <row r="313" x14ac:dyDescent="0.15"/>
    <row r="314" x14ac:dyDescent="0.15"/>
    <row r="315" x14ac:dyDescent="0.15"/>
    <row r="316" x14ac:dyDescent="0.15"/>
    <row r="317" x14ac:dyDescent="0.15"/>
    <row r="318" x14ac:dyDescent="0.15"/>
    <row r="319" x14ac:dyDescent="0.15"/>
    <row r="320" x14ac:dyDescent="0.15"/>
    <row r="321" x14ac:dyDescent="0.15"/>
    <row r="322" x14ac:dyDescent="0.15"/>
    <row r="323" x14ac:dyDescent="0.15"/>
    <row r="324" x14ac:dyDescent="0.15"/>
    <row r="325" x14ac:dyDescent="0.15"/>
    <row r="326" x14ac:dyDescent="0.15"/>
    <row r="327" x14ac:dyDescent="0.15"/>
    <row r="328" x14ac:dyDescent="0.15"/>
    <row r="329" x14ac:dyDescent="0.15"/>
    <row r="330" x14ac:dyDescent="0.15"/>
    <row r="331" x14ac:dyDescent="0.15"/>
    <row r="332" x14ac:dyDescent="0.15"/>
    <row r="333" x14ac:dyDescent="0.15"/>
    <row r="334" x14ac:dyDescent="0.15"/>
    <row r="335" x14ac:dyDescent="0.15"/>
    <row r="336" x14ac:dyDescent="0.15"/>
    <row r="337" x14ac:dyDescent="0.15"/>
    <row r="338" x14ac:dyDescent="0.15"/>
    <row r="339" x14ac:dyDescent="0.15"/>
    <row r="340" x14ac:dyDescent="0.15"/>
    <row r="341" x14ac:dyDescent="0.15"/>
    <row r="342" x14ac:dyDescent="0.15"/>
    <row r="343" x14ac:dyDescent="0.15"/>
    <row r="344" x14ac:dyDescent="0.15"/>
    <row r="345" x14ac:dyDescent="0.15"/>
    <row r="346" x14ac:dyDescent="0.15"/>
    <row r="347" x14ac:dyDescent="0.15"/>
    <row r="348" x14ac:dyDescent="0.15"/>
    <row r="349" x14ac:dyDescent="0.15"/>
    <row r="350" x14ac:dyDescent="0.15"/>
    <row r="351" x14ac:dyDescent="0.15"/>
    <row r="352" x14ac:dyDescent="0.15"/>
    <row r="353" x14ac:dyDescent="0.15"/>
    <row r="354" x14ac:dyDescent="0.15"/>
    <row r="355" x14ac:dyDescent="0.15"/>
    <row r="356" x14ac:dyDescent="0.15"/>
    <row r="357" x14ac:dyDescent="0.15"/>
    <row r="358" x14ac:dyDescent="0.15"/>
    <row r="359" x14ac:dyDescent="0.15"/>
    <row r="360" x14ac:dyDescent="0.15"/>
    <row r="361" x14ac:dyDescent="0.15"/>
    <row r="362" x14ac:dyDescent="0.15"/>
    <row r="363" x14ac:dyDescent="0.15"/>
    <row r="364" x14ac:dyDescent="0.15"/>
    <row r="365" x14ac:dyDescent="0.15"/>
    <row r="366" x14ac:dyDescent="0.15"/>
    <row r="367" x14ac:dyDescent="0.15"/>
    <row r="368" x14ac:dyDescent="0.15"/>
    <row r="369" x14ac:dyDescent="0.15"/>
    <row r="370" x14ac:dyDescent="0.15"/>
    <row r="371" x14ac:dyDescent="0.15"/>
    <row r="372" x14ac:dyDescent="0.15"/>
    <row r="373" x14ac:dyDescent="0.15"/>
    <row r="374" x14ac:dyDescent="0.15"/>
    <row r="375" x14ac:dyDescent="0.15"/>
    <row r="376" x14ac:dyDescent="0.15"/>
    <row r="377" x14ac:dyDescent="0.15"/>
    <row r="378" x14ac:dyDescent="0.15"/>
    <row r="379" x14ac:dyDescent="0.15"/>
    <row r="380" x14ac:dyDescent="0.15"/>
    <row r="381" x14ac:dyDescent="0.15"/>
    <row r="382" x14ac:dyDescent="0.15"/>
    <row r="383" x14ac:dyDescent="0.15"/>
    <row r="384" x14ac:dyDescent="0.15"/>
    <row r="385" x14ac:dyDescent="0.15"/>
    <row r="386" x14ac:dyDescent="0.15"/>
    <row r="387" x14ac:dyDescent="0.15"/>
    <row r="388" x14ac:dyDescent="0.15"/>
    <row r="389" x14ac:dyDescent="0.15"/>
    <row r="390" x14ac:dyDescent="0.15"/>
    <row r="391" x14ac:dyDescent="0.15"/>
    <row r="392" x14ac:dyDescent="0.15"/>
    <row r="393" x14ac:dyDescent="0.15"/>
    <row r="394" x14ac:dyDescent="0.15"/>
    <row r="395" x14ac:dyDescent="0.15"/>
    <row r="396" x14ac:dyDescent="0.15"/>
    <row r="397" x14ac:dyDescent="0.15"/>
    <row r="398" x14ac:dyDescent="0.15"/>
    <row r="399" x14ac:dyDescent="0.15"/>
    <row r="400" x14ac:dyDescent="0.15"/>
    <row r="401" x14ac:dyDescent="0.15"/>
    <row r="402" x14ac:dyDescent="0.15"/>
    <row r="403" x14ac:dyDescent="0.15"/>
    <row r="404" x14ac:dyDescent="0.15"/>
    <row r="405" x14ac:dyDescent="0.15"/>
    <row r="406" x14ac:dyDescent="0.15"/>
    <row r="407" x14ac:dyDescent="0.15"/>
    <row r="408" x14ac:dyDescent="0.15"/>
    <row r="409" x14ac:dyDescent="0.15"/>
    <row r="410" x14ac:dyDescent="0.15"/>
    <row r="411" x14ac:dyDescent="0.15"/>
    <row r="412" x14ac:dyDescent="0.15"/>
    <row r="413" x14ac:dyDescent="0.15"/>
    <row r="414" x14ac:dyDescent="0.15"/>
    <row r="415" x14ac:dyDescent="0.15"/>
    <row r="416" x14ac:dyDescent="0.15"/>
    <row r="417" x14ac:dyDescent="0.15"/>
    <row r="418" x14ac:dyDescent="0.15"/>
    <row r="419" x14ac:dyDescent="0.15"/>
    <row r="420" x14ac:dyDescent="0.15"/>
    <row r="421" x14ac:dyDescent="0.15"/>
    <row r="422" x14ac:dyDescent="0.15"/>
    <row r="423" x14ac:dyDescent="0.15"/>
    <row r="424" x14ac:dyDescent="0.15"/>
    <row r="425" x14ac:dyDescent="0.15"/>
    <row r="426" x14ac:dyDescent="0.15"/>
    <row r="427" x14ac:dyDescent="0.15"/>
    <row r="428" x14ac:dyDescent="0.15"/>
    <row r="429" x14ac:dyDescent="0.15"/>
    <row r="430" x14ac:dyDescent="0.15"/>
    <row r="431" x14ac:dyDescent="0.15"/>
    <row r="432" x14ac:dyDescent="0.15"/>
    <row r="433" x14ac:dyDescent="0.15"/>
    <row r="434" x14ac:dyDescent="0.15"/>
    <row r="435" x14ac:dyDescent="0.15"/>
    <row r="436" x14ac:dyDescent="0.15"/>
    <row r="437" x14ac:dyDescent="0.15"/>
    <row r="438" x14ac:dyDescent="0.15"/>
    <row r="439" x14ac:dyDescent="0.15"/>
    <row r="440" x14ac:dyDescent="0.15"/>
    <row r="441" x14ac:dyDescent="0.15"/>
    <row r="442" x14ac:dyDescent="0.15"/>
    <row r="443" x14ac:dyDescent="0.15"/>
    <row r="444" x14ac:dyDescent="0.15"/>
    <row r="445" x14ac:dyDescent="0.15"/>
    <row r="446" x14ac:dyDescent="0.15"/>
    <row r="447" x14ac:dyDescent="0.15"/>
    <row r="448" x14ac:dyDescent="0.15"/>
    <row r="449" x14ac:dyDescent="0.15"/>
    <row r="450" x14ac:dyDescent="0.15"/>
    <row r="451" x14ac:dyDescent="0.15"/>
    <row r="452" x14ac:dyDescent="0.15"/>
    <row r="453" x14ac:dyDescent="0.15"/>
    <row r="454" x14ac:dyDescent="0.15"/>
    <row r="455" x14ac:dyDescent="0.15"/>
    <row r="456" x14ac:dyDescent="0.15"/>
    <row r="457" x14ac:dyDescent="0.15"/>
    <row r="458" x14ac:dyDescent="0.15"/>
    <row r="459" x14ac:dyDescent="0.15"/>
    <row r="460" x14ac:dyDescent="0.15"/>
    <row r="461" x14ac:dyDescent="0.15"/>
    <row r="462" x14ac:dyDescent="0.15"/>
    <row r="463" x14ac:dyDescent="0.15"/>
    <row r="464" x14ac:dyDescent="0.15"/>
    <row r="465" x14ac:dyDescent="0.15"/>
    <row r="466" x14ac:dyDescent="0.15"/>
    <row r="467" x14ac:dyDescent="0.15"/>
    <row r="468" x14ac:dyDescent="0.15"/>
    <row r="469" x14ac:dyDescent="0.15"/>
    <row r="470" x14ac:dyDescent="0.15"/>
    <row r="471" x14ac:dyDescent="0.15"/>
    <row r="472" x14ac:dyDescent="0.15"/>
    <row r="473" x14ac:dyDescent="0.15"/>
    <row r="474" x14ac:dyDescent="0.15"/>
    <row r="475" x14ac:dyDescent="0.15"/>
    <row r="476" x14ac:dyDescent="0.15"/>
    <row r="477" x14ac:dyDescent="0.15"/>
    <row r="478" x14ac:dyDescent="0.15"/>
    <row r="479" x14ac:dyDescent="0.15"/>
    <row r="480" x14ac:dyDescent="0.15"/>
    <row r="481" x14ac:dyDescent="0.15"/>
    <row r="482" x14ac:dyDescent="0.15"/>
    <row r="483" x14ac:dyDescent="0.15"/>
    <row r="484" x14ac:dyDescent="0.15"/>
    <row r="485" x14ac:dyDescent="0.15"/>
    <row r="486" x14ac:dyDescent="0.15"/>
    <row r="487" x14ac:dyDescent="0.15"/>
    <row r="488" x14ac:dyDescent="0.15"/>
    <row r="489" x14ac:dyDescent="0.15"/>
    <row r="490" x14ac:dyDescent="0.15"/>
    <row r="491" x14ac:dyDescent="0.15"/>
    <row r="492" x14ac:dyDescent="0.15"/>
    <row r="493" x14ac:dyDescent="0.15"/>
    <row r="494" x14ac:dyDescent="0.15"/>
    <row r="495" x14ac:dyDescent="0.15"/>
    <row r="496" x14ac:dyDescent="0.15"/>
    <row r="497" x14ac:dyDescent="0.15"/>
    <row r="498" x14ac:dyDescent="0.15"/>
    <row r="499" x14ac:dyDescent="0.15"/>
    <row r="500" x14ac:dyDescent="0.15"/>
  </sheetData>
  <customSheetViews>
    <customSheetView guid="{3C1F0AA0-6916-47EC-AFD3-D608039E36BB}" hiddenColumns="1" showRuler="0">
      <selection activeCell="D26" sqref="D26:F26"/>
      <pageMargins left="1.01" right="0.75" top="1.35" bottom="1" header="0" footer="0"/>
      <pageSetup paperSize="9" orientation="landscape" horizontalDpi="4294967294" verticalDpi="4294967294" r:id="rId1"/>
      <headerFooter alignWithMargins="0"/>
    </customSheetView>
  </customSheetViews>
  <mergeCells count="10">
    <mergeCell ref="A1:J1"/>
    <mergeCell ref="L2:L3"/>
    <mergeCell ref="A2:A3"/>
    <mergeCell ref="D2:D3"/>
    <mergeCell ref="E2:E3"/>
    <mergeCell ref="F2:F3"/>
    <mergeCell ref="G2:G3"/>
    <mergeCell ref="H2:I2"/>
    <mergeCell ref="B2:B3"/>
    <mergeCell ref="C2:C3"/>
  </mergeCells>
  <phoneticPr fontId="6" type="noConversion"/>
  <pageMargins left="1.01" right="0.75" top="1.35" bottom="1" header="0" footer="0"/>
  <pageSetup paperSize="9" orientation="landscape" horizontalDpi="4294967294" verticalDpi="4294967294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>
    <tabColor theme="9" tint="-0.249977111117893"/>
  </sheetPr>
  <dimension ref="A1:W520"/>
  <sheetViews>
    <sheetView zoomScale="115" zoomScaleNormal="115" workbookViewId="0">
      <selection activeCell="G16" sqref="F16:G16"/>
    </sheetView>
  </sheetViews>
  <sheetFormatPr baseColWidth="10" defaultColWidth="11.5" defaultRowHeight="13" zeroHeight="1" x14ac:dyDescent="0.15"/>
  <cols>
    <col min="1" max="2" width="8.6640625" style="43" customWidth="1"/>
    <col min="3" max="3" width="9.5" style="43" customWidth="1"/>
    <col min="4" max="4" width="8.6640625" style="44" customWidth="1"/>
    <col min="5" max="5" width="11.5" style="43" customWidth="1"/>
    <col min="6" max="6" width="33.6640625" style="43" customWidth="1"/>
    <col min="7" max="7" width="10.5" style="43" customWidth="1"/>
    <col min="8" max="8" width="10.83203125" style="159" customWidth="1"/>
    <col min="9" max="9" width="10" style="43" customWidth="1"/>
    <col min="10" max="10" width="11.5" style="43" customWidth="1"/>
    <col min="11" max="11" width="7.83203125" style="43" customWidth="1"/>
    <col min="12" max="12" width="9.33203125" style="43" customWidth="1"/>
    <col min="13" max="13" width="8.33203125" style="44" customWidth="1"/>
    <col min="14" max="14" width="9.1640625" style="44" customWidth="1"/>
    <col min="15" max="15" width="11.5" style="44" customWidth="1"/>
    <col min="16" max="16" width="11.5" style="43" customWidth="1"/>
    <col min="17" max="17" width="13.83203125" style="44" customWidth="1"/>
    <col min="18" max="18" width="8.33203125" style="44" customWidth="1"/>
    <col min="19" max="19" width="17" style="44" bestFit="1" customWidth="1"/>
    <col min="20" max="20" width="8.33203125" style="44" customWidth="1"/>
    <col min="21" max="21" width="17" style="44" bestFit="1" customWidth="1"/>
    <col min="22" max="22" width="15.1640625" style="44" customWidth="1"/>
    <col min="23" max="23" width="16.6640625" style="43" customWidth="1"/>
    <col min="24" max="24" width="2.5" style="43" customWidth="1"/>
    <col min="25" max="16384" width="11.5" style="43"/>
  </cols>
  <sheetData>
    <row r="1" spans="1:23" ht="16" x14ac:dyDescent="0.2">
      <c r="A1" s="273"/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3"/>
      <c r="P1" s="273"/>
      <c r="Q1" s="273"/>
      <c r="R1" s="273"/>
      <c r="S1" s="273"/>
      <c r="T1" s="273"/>
      <c r="U1" s="273"/>
      <c r="V1" s="273"/>
      <c r="W1" s="273"/>
    </row>
    <row r="2" spans="1:23" ht="39" customHeight="1" x14ac:dyDescent="0.15">
      <c r="A2" s="173" t="s">
        <v>6</v>
      </c>
      <c r="B2" s="173" t="s">
        <v>314</v>
      </c>
      <c r="C2" s="174" t="s">
        <v>29</v>
      </c>
      <c r="D2" s="173" t="s">
        <v>30</v>
      </c>
      <c r="E2" s="173" t="s">
        <v>0</v>
      </c>
      <c r="F2" s="173" t="s">
        <v>47</v>
      </c>
      <c r="G2" s="175" t="s">
        <v>55</v>
      </c>
      <c r="H2" s="173" t="s">
        <v>27</v>
      </c>
      <c r="I2" s="173" t="s">
        <v>28</v>
      </c>
      <c r="J2" s="173" t="s">
        <v>51</v>
      </c>
      <c r="K2" s="173" t="s">
        <v>52</v>
      </c>
      <c r="L2" s="174" t="s">
        <v>46</v>
      </c>
      <c r="M2" s="174" t="s">
        <v>3</v>
      </c>
      <c r="N2" s="174" t="s">
        <v>7</v>
      </c>
      <c r="O2" s="173" t="s">
        <v>44</v>
      </c>
      <c r="P2" s="174" t="s">
        <v>43</v>
      </c>
      <c r="Q2" s="174" t="s">
        <v>53</v>
      </c>
      <c r="R2" s="174" t="s">
        <v>8</v>
      </c>
      <c r="S2" s="174" t="s">
        <v>54</v>
      </c>
      <c r="T2" s="174" t="s">
        <v>252</v>
      </c>
      <c r="U2" s="174" t="s">
        <v>4</v>
      </c>
      <c r="V2" s="173" t="s">
        <v>50</v>
      </c>
    </row>
    <row r="3" spans="1:23" ht="12.75" customHeight="1" x14ac:dyDescent="0.15">
      <c r="A3" s="154" t="s">
        <v>316</v>
      </c>
      <c r="B3" s="136"/>
      <c r="C3" s="136"/>
      <c r="D3" s="136"/>
      <c r="E3" s="136"/>
      <c r="F3" s="170"/>
      <c r="G3" s="158"/>
      <c r="H3" s="136"/>
      <c r="I3" s="136"/>
      <c r="J3" s="136"/>
      <c r="K3" s="136"/>
      <c r="L3" s="137"/>
      <c r="M3" s="136"/>
      <c r="N3" s="136"/>
      <c r="O3" s="138"/>
      <c r="P3" s="139"/>
      <c r="Q3" s="139"/>
      <c r="R3" s="139"/>
      <c r="S3" s="139"/>
      <c r="T3" s="139"/>
      <c r="U3" s="140"/>
      <c r="V3" s="141"/>
    </row>
    <row r="4" spans="1:23" x14ac:dyDescent="0.15">
      <c r="A4" s="155">
        <v>1</v>
      </c>
      <c r="B4" s="157">
        <v>1</v>
      </c>
      <c r="C4" s="143">
        <v>12.82</v>
      </c>
      <c r="D4" s="142">
        <v>315</v>
      </c>
      <c r="E4" s="142" t="s">
        <v>24</v>
      </c>
      <c r="F4" s="171">
        <f>IF(AND(C4&gt;0,H5&gt;0,I4&gt;0),(I4-H5)/C4,"")</f>
        <v>2.2620904836190611E-2</v>
      </c>
      <c r="G4" s="176">
        <v>2593.64</v>
      </c>
      <c r="H4" s="172" t="str">
        <f>+IF(J4&gt;0,G4-J4," ")</f>
        <v xml:space="preserve"> </v>
      </c>
      <c r="I4" s="172">
        <f>+IF(K4&gt;0,G4-K4," ")</f>
        <v>2591.94</v>
      </c>
      <c r="J4" s="3"/>
      <c r="K4" s="3">
        <v>1.7</v>
      </c>
      <c r="L4" s="172" t="str">
        <f>IF(AND(J4&gt;0,K4&gt;0),K4-J4,"")</f>
        <v/>
      </c>
      <c r="M4" s="145" t="s">
        <v>48</v>
      </c>
      <c r="N4" s="145" t="s">
        <v>13</v>
      </c>
      <c r="O4" s="142" t="s">
        <v>25</v>
      </c>
      <c r="P4" s="145" t="s">
        <v>49</v>
      </c>
      <c r="Q4" s="145"/>
      <c r="R4" s="146"/>
      <c r="S4" s="145"/>
      <c r="T4" s="146"/>
      <c r="U4" s="145" t="s">
        <v>207</v>
      </c>
      <c r="V4" s="147"/>
    </row>
    <row r="5" spans="1:23" x14ac:dyDescent="0.15">
      <c r="A5" s="156">
        <v>2</v>
      </c>
      <c r="B5" s="157">
        <v>2</v>
      </c>
      <c r="C5" s="144">
        <v>25</v>
      </c>
      <c r="D5" s="142">
        <v>315</v>
      </c>
      <c r="E5" s="142" t="s">
        <v>24</v>
      </c>
      <c r="F5" s="171">
        <f t="shared" ref="F5:F10" si="0">IF(AND(C5&gt;0,H6&gt;0,I5&gt;0),(I5-H6)/C5,"")</f>
        <v>6.8880000000008296E-2</v>
      </c>
      <c r="G5" s="176">
        <v>2593.61</v>
      </c>
      <c r="H5" s="172">
        <f>+IF(J5&gt;0,G5-J5," ")</f>
        <v>2591.65</v>
      </c>
      <c r="I5" s="172">
        <f>+IF(K5&gt;0,G5-K5," ")</f>
        <v>2591.65</v>
      </c>
      <c r="J5" s="3">
        <v>1.96</v>
      </c>
      <c r="K5" s="3">
        <v>1.96</v>
      </c>
      <c r="L5" s="172">
        <f>IF(AND(J5&gt;0,K5&gt;0),K5-J5,"")</f>
        <v>0</v>
      </c>
      <c r="M5" s="145" t="s">
        <v>48</v>
      </c>
      <c r="N5" s="145" t="s">
        <v>13</v>
      </c>
      <c r="O5" s="142" t="s">
        <v>25</v>
      </c>
      <c r="P5" s="145" t="s">
        <v>49</v>
      </c>
      <c r="Q5" s="145"/>
      <c r="R5" s="146"/>
      <c r="S5" s="145"/>
      <c r="T5" s="146"/>
      <c r="U5" s="145" t="s">
        <v>207</v>
      </c>
      <c r="V5" s="147"/>
    </row>
    <row r="6" spans="1:23" x14ac:dyDescent="0.15">
      <c r="A6" s="155">
        <v>3</v>
      </c>
      <c r="B6" s="157">
        <v>3</v>
      </c>
      <c r="C6" s="144">
        <v>28</v>
      </c>
      <c r="D6" s="142">
        <v>315</v>
      </c>
      <c r="E6" s="142" t="s">
        <v>24</v>
      </c>
      <c r="F6" s="171">
        <f t="shared" si="0"/>
        <v>5.6357142857141947E-2</v>
      </c>
      <c r="G6" s="177">
        <v>2592.2080000000001</v>
      </c>
      <c r="H6" s="172">
        <f t="shared" ref="H6:H10" si="1">+IF(J6&gt;0,G6-J6," ")</f>
        <v>2589.9279999999999</v>
      </c>
      <c r="I6" s="172">
        <f t="shared" ref="I6:I10" si="2">+IF(K6&gt;0,G6-K6," ")</f>
        <v>2589.9279999999999</v>
      </c>
      <c r="J6" s="3">
        <v>2.2799999999999998</v>
      </c>
      <c r="K6" s="3">
        <v>2.2799999999999998</v>
      </c>
      <c r="L6" s="172">
        <f t="shared" ref="L6:L10" si="3">IF(AND(J6&gt;0,K6&gt;0),K6-J6,"")</f>
        <v>0</v>
      </c>
      <c r="M6" s="145" t="s">
        <v>48</v>
      </c>
      <c r="N6" s="145" t="s">
        <v>13</v>
      </c>
      <c r="O6" s="142" t="s">
        <v>25</v>
      </c>
      <c r="P6" s="145" t="s">
        <v>49</v>
      </c>
      <c r="Q6" s="145"/>
      <c r="R6" s="146"/>
      <c r="S6" s="145"/>
      <c r="T6" s="146"/>
      <c r="U6" s="145" t="s">
        <v>207</v>
      </c>
      <c r="V6" s="147"/>
    </row>
    <row r="7" spans="1:23" x14ac:dyDescent="0.15">
      <c r="A7" s="156">
        <v>4</v>
      </c>
      <c r="B7" s="157">
        <v>4</v>
      </c>
      <c r="C7" s="144">
        <v>30</v>
      </c>
      <c r="D7" s="142">
        <v>315</v>
      </c>
      <c r="E7" s="142" t="s">
        <v>24</v>
      </c>
      <c r="F7" s="171">
        <f t="shared" si="0"/>
        <v>6.5566666666654783E-2</v>
      </c>
      <c r="G7" s="177">
        <v>2590.19</v>
      </c>
      <c r="H7" s="172">
        <f t="shared" si="1"/>
        <v>2588.35</v>
      </c>
      <c r="I7" s="172">
        <f t="shared" si="2"/>
        <v>2588.35</v>
      </c>
      <c r="J7" s="3">
        <v>1.84</v>
      </c>
      <c r="K7" s="3">
        <v>1.84</v>
      </c>
      <c r="L7" s="172">
        <f t="shared" si="3"/>
        <v>0</v>
      </c>
      <c r="M7" s="145" t="s">
        <v>48</v>
      </c>
      <c r="N7" s="145" t="s">
        <v>13</v>
      </c>
      <c r="O7" s="142" t="s">
        <v>25</v>
      </c>
      <c r="P7" s="145" t="s">
        <v>49</v>
      </c>
      <c r="Q7" s="145"/>
      <c r="R7" s="146"/>
      <c r="S7" s="145"/>
      <c r="T7" s="146"/>
      <c r="U7" s="145" t="s">
        <v>207</v>
      </c>
      <c r="V7" s="147"/>
    </row>
    <row r="8" spans="1:23" x14ac:dyDescent="0.15">
      <c r="A8" s="155">
        <v>5</v>
      </c>
      <c r="B8" s="157">
        <v>5</v>
      </c>
      <c r="C8" s="144">
        <v>10</v>
      </c>
      <c r="D8" s="142">
        <v>315</v>
      </c>
      <c r="E8" s="142" t="s">
        <v>24</v>
      </c>
      <c r="F8" s="171">
        <f t="shared" si="0"/>
        <v>7.2499999999990905E-2</v>
      </c>
      <c r="G8" s="177">
        <v>2588.5830000000001</v>
      </c>
      <c r="H8" s="172">
        <f t="shared" si="1"/>
        <v>2586.3830000000003</v>
      </c>
      <c r="I8" s="172">
        <f t="shared" si="2"/>
        <v>2586.3830000000003</v>
      </c>
      <c r="J8" s="3">
        <v>2.2000000000000002</v>
      </c>
      <c r="K8" s="3">
        <v>2.2000000000000002</v>
      </c>
      <c r="L8" s="172">
        <f t="shared" si="3"/>
        <v>0</v>
      </c>
      <c r="M8" s="145" t="s">
        <v>48</v>
      </c>
      <c r="N8" s="145" t="s">
        <v>13</v>
      </c>
      <c r="O8" s="142" t="s">
        <v>25</v>
      </c>
      <c r="P8" s="145" t="s">
        <v>49</v>
      </c>
      <c r="Q8" s="145"/>
      <c r="R8" s="146"/>
      <c r="S8" s="145"/>
      <c r="T8" s="146"/>
      <c r="U8" s="145" t="s">
        <v>207</v>
      </c>
      <c r="V8" s="147"/>
    </row>
    <row r="9" spans="1:23" x14ac:dyDescent="0.15">
      <c r="A9" s="156">
        <v>6</v>
      </c>
      <c r="B9" s="157">
        <v>6</v>
      </c>
      <c r="C9" s="144">
        <v>15</v>
      </c>
      <c r="D9" s="142">
        <v>315</v>
      </c>
      <c r="E9" s="142" t="s">
        <v>24</v>
      </c>
      <c r="F9" s="171">
        <f t="shared" si="0"/>
        <v>0.25180000000003322</v>
      </c>
      <c r="G9" s="177">
        <v>2587.5680000000002</v>
      </c>
      <c r="H9" s="172">
        <f t="shared" si="1"/>
        <v>2585.6580000000004</v>
      </c>
      <c r="I9" s="172">
        <f t="shared" si="2"/>
        <v>2585.6580000000004</v>
      </c>
      <c r="J9" s="3">
        <v>1.91</v>
      </c>
      <c r="K9" s="3">
        <v>1.91</v>
      </c>
      <c r="L9" s="172">
        <f t="shared" si="3"/>
        <v>0</v>
      </c>
      <c r="M9" s="145" t="s">
        <v>48</v>
      </c>
      <c r="N9" s="145" t="s">
        <v>13</v>
      </c>
      <c r="O9" s="142" t="s">
        <v>25</v>
      </c>
      <c r="P9" s="145" t="s">
        <v>49</v>
      </c>
      <c r="Q9" s="145"/>
      <c r="R9" s="146"/>
      <c r="S9" s="145"/>
      <c r="T9" s="146"/>
      <c r="U9" s="145" t="s">
        <v>207</v>
      </c>
      <c r="V9" s="147"/>
    </row>
    <row r="10" spans="1:23" x14ac:dyDescent="0.15">
      <c r="A10" s="155">
        <v>7</v>
      </c>
      <c r="B10" s="157"/>
      <c r="C10" s="144"/>
      <c r="D10" s="142"/>
      <c r="E10" s="142"/>
      <c r="F10" s="171" t="str">
        <f t="shared" si="0"/>
        <v/>
      </c>
      <c r="G10" s="177">
        <v>2584.7809999999999</v>
      </c>
      <c r="H10" s="172">
        <f t="shared" si="1"/>
        <v>2581.8809999999999</v>
      </c>
      <c r="I10" s="172">
        <f t="shared" si="2"/>
        <v>2581.8809999999999</v>
      </c>
      <c r="J10" s="3">
        <v>2.9</v>
      </c>
      <c r="K10" s="3">
        <v>2.9</v>
      </c>
      <c r="L10" s="172">
        <f t="shared" si="3"/>
        <v>0</v>
      </c>
      <c r="M10" s="145" t="s">
        <v>48</v>
      </c>
      <c r="N10" s="145" t="s">
        <v>13</v>
      </c>
      <c r="O10" s="142" t="s">
        <v>25</v>
      </c>
      <c r="P10" s="145" t="s">
        <v>49</v>
      </c>
      <c r="Q10" s="145"/>
      <c r="R10" s="146"/>
      <c r="S10" s="145"/>
      <c r="T10" s="146"/>
      <c r="U10" s="145" t="s">
        <v>207</v>
      </c>
      <c r="V10" s="147"/>
    </row>
    <row r="11" spans="1:23" x14ac:dyDescent="0.15">
      <c r="C11" s="44"/>
      <c r="D11" s="43"/>
      <c r="G11" s="159"/>
      <c r="H11" s="43"/>
      <c r="J11" s="3"/>
      <c r="K11" s="3"/>
      <c r="L11" s="44"/>
      <c r="O11" s="43"/>
      <c r="P11" s="44"/>
      <c r="V11" s="43"/>
    </row>
    <row r="12" spans="1:23" x14ac:dyDescent="0.15">
      <c r="C12" s="44"/>
      <c r="D12" s="43"/>
      <c r="G12" s="159"/>
      <c r="H12" s="43"/>
      <c r="L12" s="44"/>
      <c r="O12" s="43"/>
      <c r="P12" s="44"/>
      <c r="V12" s="43"/>
    </row>
    <row r="13" spans="1:23" x14ac:dyDescent="0.15">
      <c r="C13" s="44"/>
      <c r="D13" s="43"/>
      <c r="G13" s="159"/>
      <c r="H13" s="43"/>
      <c r="L13" s="44"/>
      <c r="O13" s="43"/>
      <c r="P13" s="44"/>
      <c r="V13" s="43"/>
    </row>
    <row r="14" spans="1:23" x14ac:dyDescent="0.15">
      <c r="C14" s="44"/>
      <c r="D14" s="43"/>
      <c r="G14" s="159"/>
      <c r="H14" s="43"/>
      <c r="L14" s="44"/>
      <c r="O14" s="43"/>
      <c r="P14" s="44"/>
      <c r="V14" s="43"/>
    </row>
    <row r="15" spans="1:23" x14ac:dyDescent="0.15">
      <c r="C15" s="44"/>
      <c r="D15" s="43"/>
      <c r="G15" s="159"/>
      <c r="H15" s="43"/>
      <c r="L15" s="44"/>
      <c r="O15" s="43"/>
      <c r="P15" s="44"/>
      <c r="V15" s="43"/>
    </row>
    <row r="16" spans="1:23" x14ac:dyDescent="0.15">
      <c r="C16" s="44"/>
      <c r="D16" s="43"/>
      <c r="G16" s="159"/>
      <c r="H16" s="43"/>
      <c r="L16" s="44"/>
      <c r="O16" s="43"/>
      <c r="P16" s="44"/>
      <c r="V16" s="43"/>
    </row>
    <row r="17" spans="3:22" x14ac:dyDescent="0.15">
      <c r="C17" s="44"/>
      <c r="D17" s="43"/>
      <c r="G17" s="159"/>
      <c r="H17" s="43"/>
      <c r="L17" s="44"/>
      <c r="O17" s="43"/>
      <c r="P17" s="44"/>
      <c r="V17" s="43"/>
    </row>
    <row r="18" spans="3:22" x14ac:dyDescent="0.15">
      <c r="C18" s="44"/>
      <c r="D18" s="43"/>
      <c r="G18" s="159"/>
      <c r="H18" s="43"/>
      <c r="L18" s="44"/>
      <c r="O18" s="43"/>
      <c r="P18" s="44"/>
      <c r="V18" s="43"/>
    </row>
    <row r="19" spans="3:22" x14ac:dyDescent="0.15">
      <c r="C19" s="44"/>
      <c r="D19" s="43"/>
      <c r="G19" s="159"/>
      <c r="H19" s="43"/>
      <c r="L19" s="44"/>
      <c r="O19" s="43"/>
      <c r="P19" s="44"/>
      <c r="V19" s="43"/>
    </row>
    <row r="20" spans="3:22" x14ac:dyDescent="0.15">
      <c r="C20" s="44"/>
      <c r="D20" s="43"/>
      <c r="G20" s="159"/>
      <c r="H20" s="43"/>
      <c r="L20" s="44"/>
      <c r="O20" s="43"/>
      <c r="P20" s="44"/>
      <c r="V20" s="43"/>
    </row>
    <row r="21" spans="3:22" x14ac:dyDescent="0.15">
      <c r="C21" s="44"/>
      <c r="D21" s="43"/>
      <c r="G21" s="159"/>
      <c r="H21" s="43"/>
      <c r="L21" s="44"/>
      <c r="O21" s="43"/>
      <c r="P21" s="44"/>
      <c r="V21" s="43"/>
    </row>
    <row r="22" spans="3:22" x14ac:dyDescent="0.15">
      <c r="C22" s="44"/>
      <c r="D22" s="43"/>
      <c r="G22" s="159"/>
      <c r="H22" s="43"/>
      <c r="L22" s="44"/>
      <c r="O22" s="43"/>
      <c r="P22" s="44"/>
      <c r="V22" s="43"/>
    </row>
    <row r="23" spans="3:22" x14ac:dyDescent="0.15">
      <c r="C23" s="44"/>
      <c r="D23" s="43"/>
      <c r="G23" s="159"/>
      <c r="H23" s="43"/>
      <c r="L23" s="44"/>
      <c r="O23" s="43"/>
      <c r="P23" s="44"/>
      <c r="V23" s="43"/>
    </row>
    <row r="24" spans="3:22" x14ac:dyDescent="0.15">
      <c r="C24" s="44"/>
      <c r="D24" s="43"/>
      <c r="G24" s="159"/>
      <c r="H24" s="43"/>
      <c r="L24" s="44"/>
      <c r="O24" s="43"/>
      <c r="P24" s="44"/>
      <c r="V24" s="43"/>
    </row>
    <row r="25" spans="3:22" x14ac:dyDescent="0.15">
      <c r="C25" s="44"/>
      <c r="D25" s="43"/>
      <c r="G25" s="159"/>
      <c r="H25" s="43"/>
      <c r="L25" s="44"/>
      <c r="O25" s="43"/>
      <c r="P25" s="44"/>
      <c r="V25" s="43"/>
    </row>
    <row r="26" spans="3:22" x14ac:dyDescent="0.15">
      <c r="C26" s="44"/>
      <c r="D26" s="43"/>
      <c r="G26" s="159"/>
      <c r="H26" s="43"/>
      <c r="L26" s="44"/>
      <c r="O26" s="43"/>
      <c r="P26" s="44"/>
      <c r="V26" s="43"/>
    </row>
    <row r="27" spans="3:22" x14ac:dyDescent="0.15">
      <c r="C27" s="44"/>
      <c r="D27" s="43"/>
      <c r="G27" s="159"/>
      <c r="H27" s="43"/>
      <c r="L27" s="44"/>
      <c r="O27" s="43"/>
      <c r="P27" s="44"/>
      <c r="V27" s="43"/>
    </row>
    <row r="28" spans="3:22" x14ac:dyDescent="0.15">
      <c r="C28" s="44"/>
      <c r="D28" s="43"/>
      <c r="G28" s="159"/>
      <c r="H28" s="43"/>
      <c r="L28" s="44"/>
      <c r="O28" s="43"/>
      <c r="P28" s="44"/>
      <c r="V28" s="43"/>
    </row>
    <row r="29" spans="3:22" x14ac:dyDescent="0.15">
      <c r="C29" s="44"/>
      <c r="D29" s="43"/>
      <c r="G29" s="159"/>
      <c r="H29" s="43"/>
      <c r="L29" s="44"/>
      <c r="O29" s="43"/>
      <c r="P29" s="44"/>
      <c r="V29" s="43"/>
    </row>
    <row r="30" spans="3:22" x14ac:dyDescent="0.15">
      <c r="C30" s="44"/>
      <c r="D30" s="43"/>
      <c r="G30" s="159"/>
      <c r="H30" s="43"/>
      <c r="L30" s="44"/>
      <c r="O30" s="43"/>
      <c r="P30" s="44"/>
      <c r="V30" s="43"/>
    </row>
    <row r="31" spans="3:22" x14ac:dyDescent="0.15">
      <c r="C31" s="44"/>
      <c r="D31" s="43"/>
      <c r="G31" s="159"/>
      <c r="H31" s="43"/>
      <c r="L31" s="44"/>
      <c r="O31" s="43"/>
      <c r="P31" s="44"/>
      <c r="V31" s="43"/>
    </row>
    <row r="32" spans="3:22" x14ac:dyDescent="0.15">
      <c r="C32" s="44"/>
      <c r="D32" s="43"/>
      <c r="G32" s="159"/>
      <c r="H32" s="43"/>
      <c r="L32" s="44"/>
      <c r="O32" s="43"/>
      <c r="P32" s="44"/>
      <c r="V32" s="43"/>
    </row>
    <row r="33" spans="3:22" x14ac:dyDescent="0.15">
      <c r="C33" s="44"/>
      <c r="D33" s="43"/>
      <c r="G33" s="159"/>
      <c r="H33" s="43"/>
      <c r="L33" s="44"/>
      <c r="O33" s="43"/>
      <c r="P33" s="44"/>
      <c r="V33" s="43"/>
    </row>
    <row r="34" spans="3:22" x14ac:dyDescent="0.15">
      <c r="C34" s="44"/>
      <c r="D34" s="43"/>
      <c r="G34" s="159"/>
      <c r="H34" s="43"/>
      <c r="L34" s="44"/>
      <c r="O34" s="43"/>
      <c r="P34" s="44"/>
      <c r="V34" s="43"/>
    </row>
    <row r="35" spans="3:22" x14ac:dyDescent="0.15">
      <c r="C35" s="44"/>
      <c r="D35" s="43"/>
      <c r="G35" s="159"/>
      <c r="H35" s="43"/>
      <c r="L35" s="44"/>
      <c r="O35" s="43"/>
      <c r="P35" s="44"/>
      <c r="V35" s="43"/>
    </row>
    <row r="36" spans="3:22" x14ac:dyDescent="0.15">
      <c r="C36" s="44"/>
      <c r="D36" s="43"/>
      <c r="G36" s="159"/>
      <c r="H36" s="43"/>
      <c r="L36" s="44"/>
      <c r="O36" s="43"/>
      <c r="P36" s="44"/>
      <c r="V36" s="43"/>
    </row>
    <row r="37" spans="3:22" x14ac:dyDescent="0.15">
      <c r="C37" s="44"/>
      <c r="D37" s="43"/>
      <c r="G37" s="159"/>
      <c r="H37" s="43"/>
      <c r="L37" s="44"/>
      <c r="O37" s="43"/>
      <c r="P37" s="44"/>
      <c r="V37" s="43"/>
    </row>
    <row r="38" spans="3:22" x14ac:dyDescent="0.15">
      <c r="C38" s="44"/>
      <c r="D38" s="43"/>
      <c r="G38" s="159"/>
      <c r="H38" s="43"/>
      <c r="L38" s="44"/>
      <c r="O38" s="43"/>
      <c r="P38" s="44"/>
      <c r="V38" s="43"/>
    </row>
    <row r="39" spans="3:22" x14ac:dyDescent="0.15">
      <c r="C39" s="44"/>
      <c r="D39" s="43"/>
      <c r="G39" s="159"/>
      <c r="H39" s="43"/>
      <c r="L39" s="44"/>
      <c r="O39" s="43"/>
      <c r="P39" s="44"/>
      <c r="V39" s="43"/>
    </row>
    <row r="40" spans="3:22" x14ac:dyDescent="0.15">
      <c r="C40" s="44"/>
      <c r="D40" s="43"/>
      <c r="G40" s="159"/>
      <c r="H40" s="43"/>
      <c r="L40" s="44"/>
      <c r="O40" s="43"/>
      <c r="P40" s="44"/>
      <c r="V40" s="43"/>
    </row>
    <row r="41" spans="3:22" x14ac:dyDescent="0.15">
      <c r="C41" s="44"/>
      <c r="D41" s="43"/>
      <c r="G41" s="159"/>
      <c r="H41" s="43"/>
      <c r="L41" s="44"/>
      <c r="O41" s="43"/>
      <c r="P41" s="44"/>
      <c r="V41" s="43"/>
    </row>
    <row r="42" spans="3:22" x14ac:dyDescent="0.15">
      <c r="C42" s="44"/>
      <c r="D42" s="43"/>
      <c r="G42" s="159"/>
      <c r="H42" s="43"/>
      <c r="L42" s="44"/>
      <c r="O42" s="43"/>
      <c r="P42" s="44"/>
      <c r="V42" s="43"/>
    </row>
    <row r="43" spans="3:22" x14ac:dyDescent="0.15">
      <c r="C43" s="44"/>
      <c r="D43" s="43"/>
      <c r="G43" s="159"/>
      <c r="H43" s="43"/>
      <c r="L43" s="44"/>
      <c r="O43" s="43"/>
      <c r="P43" s="44"/>
      <c r="V43" s="43"/>
    </row>
    <row r="44" spans="3:22" x14ac:dyDescent="0.15">
      <c r="C44" s="44"/>
      <c r="D44" s="43"/>
      <c r="G44" s="159"/>
      <c r="H44" s="43"/>
      <c r="L44" s="44"/>
      <c r="O44" s="43"/>
      <c r="P44" s="44"/>
      <c r="V44" s="43"/>
    </row>
    <row r="45" spans="3:22" x14ac:dyDescent="0.15">
      <c r="C45" s="44"/>
      <c r="D45" s="43"/>
      <c r="G45" s="159"/>
      <c r="H45" s="43"/>
      <c r="L45" s="44"/>
      <c r="O45" s="43"/>
      <c r="P45" s="44"/>
      <c r="V45" s="43"/>
    </row>
    <row r="46" spans="3:22" x14ac:dyDescent="0.15">
      <c r="C46" s="44"/>
      <c r="D46" s="43"/>
      <c r="G46" s="159"/>
      <c r="H46" s="43"/>
      <c r="L46" s="44"/>
      <c r="O46" s="43"/>
      <c r="P46" s="44"/>
      <c r="V46" s="43"/>
    </row>
    <row r="47" spans="3:22" x14ac:dyDescent="0.15">
      <c r="C47" s="44"/>
      <c r="D47" s="43"/>
      <c r="G47" s="159"/>
      <c r="H47" s="43"/>
      <c r="L47" s="44"/>
      <c r="O47" s="43"/>
      <c r="P47" s="44"/>
      <c r="V47" s="43"/>
    </row>
    <row r="48" spans="3:22" x14ac:dyDescent="0.15">
      <c r="C48" s="44"/>
      <c r="D48" s="43"/>
      <c r="G48" s="159"/>
      <c r="H48" s="43"/>
      <c r="L48" s="44"/>
      <c r="O48" s="43"/>
      <c r="P48" s="44"/>
      <c r="V48" s="43"/>
    </row>
    <row r="49" spans="3:22" x14ac:dyDescent="0.15">
      <c r="C49" s="44"/>
      <c r="D49" s="43"/>
      <c r="G49" s="159"/>
      <c r="H49" s="43"/>
      <c r="L49" s="44"/>
      <c r="O49" s="43"/>
      <c r="P49" s="44"/>
      <c r="V49" s="43"/>
    </row>
    <row r="50" spans="3:22" x14ac:dyDescent="0.15">
      <c r="C50" s="44"/>
      <c r="D50" s="43"/>
      <c r="G50" s="159"/>
      <c r="H50" s="43"/>
      <c r="L50" s="44"/>
      <c r="O50" s="43"/>
      <c r="P50" s="44"/>
      <c r="V50" s="43"/>
    </row>
    <row r="51" spans="3:22" x14ac:dyDescent="0.15">
      <c r="C51" s="44"/>
      <c r="D51" s="43"/>
      <c r="G51" s="159"/>
      <c r="H51" s="43"/>
      <c r="L51" s="44"/>
      <c r="O51" s="43"/>
      <c r="P51" s="44"/>
      <c r="V51" s="43"/>
    </row>
    <row r="52" spans="3:22" x14ac:dyDescent="0.15">
      <c r="C52" s="44"/>
      <c r="D52" s="43"/>
      <c r="G52" s="159"/>
      <c r="H52" s="43"/>
      <c r="L52" s="44"/>
      <c r="O52" s="43"/>
      <c r="P52" s="44"/>
      <c r="V52" s="43"/>
    </row>
    <row r="53" spans="3:22" x14ac:dyDescent="0.15">
      <c r="C53" s="44"/>
      <c r="D53" s="43"/>
      <c r="G53" s="159"/>
      <c r="H53" s="43"/>
      <c r="L53" s="44"/>
      <c r="O53" s="43"/>
      <c r="P53" s="44"/>
      <c r="V53" s="43"/>
    </row>
    <row r="54" spans="3:22" x14ac:dyDescent="0.15">
      <c r="C54" s="44"/>
      <c r="D54" s="43"/>
      <c r="G54" s="159"/>
      <c r="H54" s="43"/>
      <c r="L54" s="44"/>
      <c r="O54" s="43"/>
      <c r="P54" s="44"/>
      <c r="V54" s="43"/>
    </row>
    <row r="55" spans="3:22" x14ac:dyDescent="0.15">
      <c r="C55" s="44"/>
      <c r="D55" s="43"/>
      <c r="G55" s="159"/>
      <c r="H55" s="43"/>
      <c r="L55" s="44"/>
      <c r="O55" s="43"/>
      <c r="P55" s="44"/>
      <c r="V55" s="43"/>
    </row>
    <row r="56" spans="3:22" x14ac:dyDescent="0.15">
      <c r="C56" s="44"/>
      <c r="D56" s="43"/>
      <c r="G56" s="159"/>
      <c r="H56" s="43"/>
      <c r="L56" s="44"/>
      <c r="O56" s="43"/>
      <c r="P56" s="44"/>
      <c r="V56" s="43"/>
    </row>
    <row r="57" spans="3:22" x14ac:dyDescent="0.15">
      <c r="C57" s="44"/>
      <c r="D57" s="43"/>
      <c r="G57" s="159"/>
      <c r="H57" s="43"/>
      <c r="L57" s="44"/>
      <c r="O57" s="43"/>
      <c r="P57" s="44"/>
      <c r="V57" s="43"/>
    </row>
    <row r="58" spans="3:22" x14ac:dyDescent="0.15">
      <c r="C58" s="44"/>
      <c r="D58" s="43"/>
      <c r="G58" s="159"/>
      <c r="H58" s="43"/>
      <c r="L58" s="44"/>
      <c r="O58" s="43"/>
      <c r="P58" s="44"/>
      <c r="V58" s="43"/>
    </row>
    <row r="59" spans="3:22" x14ac:dyDescent="0.15">
      <c r="C59" s="44"/>
      <c r="D59" s="43"/>
      <c r="G59" s="159"/>
      <c r="H59" s="43"/>
      <c r="L59" s="44"/>
      <c r="O59" s="43"/>
      <c r="P59" s="44"/>
      <c r="V59" s="43"/>
    </row>
    <row r="60" spans="3:22" x14ac:dyDescent="0.15">
      <c r="C60" s="44"/>
      <c r="D60" s="43"/>
      <c r="G60" s="159"/>
      <c r="H60" s="43"/>
      <c r="L60" s="44"/>
      <c r="O60" s="43"/>
      <c r="P60" s="44"/>
      <c r="V60" s="43"/>
    </row>
    <row r="61" spans="3:22" x14ac:dyDescent="0.15">
      <c r="C61" s="44"/>
      <c r="D61" s="43"/>
      <c r="G61" s="159"/>
      <c r="H61" s="43"/>
      <c r="L61" s="44"/>
      <c r="O61" s="43"/>
      <c r="P61" s="44"/>
      <c r="V61" s="43"/>
    </row>
    <row r="62" spans="3:22" x14ac:dyDescent="0.15">
      <c r="C62" s="44"/>
      <c r="D62" s="43"/>
      <c r="G62" s="159"/>
      <c r="H62" s="43"/>
      <c r="L62" s="44"/>
      <c r="O62" s="43"/>
      <c r="P62" s="44"/>
      <c r="V62" s="43"/>
    </row>
    <row r="63" spans="3:22" x14ac:dyDescent="0.15">
      <c r="C63" s="44"/>
      <c r="D63" s="43"/>
      <c r="G63" s="159"/>
      <c r="H63" s="43"/>
      <c r="L63" s="44"/>
      <c r="O63" s="43"/>
      <c r="P63" s="44"/>
      <c r="V63" s="43"/>
    </row>
    <row r="64" spans="3:22" x14ac:dyDescent="0.15">
      <c r="C64" s="44"/>
      <c r="D64" s="43"/>
      <c r="G64" s="159"/>
      <c r="H64" s="43"/>
      <c r="L64" s="44"/>
      <c r="O64" s="43"/>
      <c r="P64" s="44"/>
      <c r="V64" s="43"/>
    </row>
    <row r="65" spans="3:22" x14ac:dyDescent="0.15">
      <c r="C65" s="44"/>
      <c r="D65" s="43"/>
      <c r="G65" s="159"/>
      <c r="H65" s="43"/>
      <c r="L65" s="44"/>
      <c r="O65" s="43"/>
      <c r="P65" s="44"/>
      <c r="V65" s="43"/>
    </row>
    <row r="66" spans="3:22" x14ac:dyDescent="0.15">
      <c r="C66" s="44"/>
      <c r="D66" s="43"/>
      <c r="G66" s="159"/>
      <c r="H66" s="43"/>
      <c r="L66" s="44"/>
      <c r="O66" s="43"/>
      <c r="P66" s="44"/>
      <c r="V66" s="43"/>
    </row>
    <row r="67" spans="3:22" x14ac:dyDescent="0.15">
      <c r="C67" s="44"/>
      <c r="D67" s="43"/>
      <c r="G67" s="159"/>
      <c r="H67" s="43"/>
      <c r="L67" s="44"/>
      <c r="O67" s="43"/>
      <c r="P67" s="44"/>
      <c r="V67" s="43"/>
    </row>
    <row r="68" spans="3:22" x14ac:dyDescent="0.15">
      <c r="C68" s="44"/>
      <c r="D68" s="43"/>
      <c r="G68" s="159"/>
      <c r="H68" s="43"/>
      <c r="L68" s="44"/>
      <c r="O68" s="43"/>
      <c r="P68" s="44"/>
      <c r="V68" s="43"/>
    </row>
    <row r="69" spans="3:22" x14ac:dyDescent="0.15">
      <c r="C69" s="44"/>
      <c r="D69" s="43"/>
      <c r="G69" s="159"/>
      <c r="H69" s="43"/>
      <c r="L69" s="44"/>
      <c r="O69" s="43"/>
      <c r="P69" s="44"/>
      <c r="V69" s="43"/>
    </row>
    <row r="70" spans="3:22" x14ac:dyDescent="0.15">
      <c r="C70" s="44"/>
      <c r="D70" s="43"/>
      <c r="G70" s="159"/>
      <c r="H70" s="43"/>
      <c r="L70" s="44"/>
      <c r="O70" s="43"/>
      <c r="P70" s="44"/>
      <c r="V70" s="43"/>
    </row>
    <row r="71" spans="3:22" x14ac:dyDescent="0.15">
      <c r="C71" s="44"/>
      <c r="D71" s="43"/>
      <c r="G71" s="159"/>
      <c r="H71" s="43"/>
      <c r="L71" s="44"/>
      <c r="O71" s="43"/>
      <c r="P71" s="44"/>
      <c r="V71" s="43"/>
    </row>
    <row r="72" spans="3:22" x14ac:dyDescent="0.15">
      <c r="C72" s="44"/>
      <c r="D72" s="43"/>
      <c r="G72" s="159"/>
      <c r="H72" s="43"/>
      <c r="L72" s="44"/>
      <c r="O72" s="43"/>
      <c r="P72" s="44"/>
      <c r="V72" s="43"/>
    </row>
    <row r="73" spans="3:22" x14ac:dyDescent="0.15">
      <c r="C73" s="44"/>
      <c r="D73" s="43"/>
      <c r="G73" s="159"/>
      <c r="H73" s="43"/>
      <c r="L73" s="44"/>
      <c r="O73" s="43"/>
      <c r="P73" s="44"/>
      <c r="V73" s="43"/>
    </row>
    <row r="74" spans="3:22" x14ac:dyDescent="0.15">
      <c r="C74" s="44"/>
      <c r="D74" s="43"/>
      <c r="G74" s="159"/>
      <c r="H74" s="43"/>
      <c r="L74" s="44"/>
      <c r="O74" s="43"/>
      <c r="P74" s="44"/>
      <c r="V74" s="43"/>
    </row>
    <row r="75" spans="3:22" x14ac:dyDescent="0.15">
      <c r="C75" s="44"/>
      <c r="D75" s="43"/>
      <c r="G75" s="159"/>
      <c r="H75" s="43"/>
      <c r="L75" s="44"/>
      <c r="O75" s="43"/>
      <c r="P75" s="44"/>
      <c r="V75" s="43"/>
    </row>
    <row r="76" spans="3:22" x14ac:dyDescent="0.15">
      <c r="C76" s="44"/>
      <c r="D76" s="43"/>
      <c r="G76" s="159"/>
      <c r="H76" s="43"/>
      <c r="L76" s="44"/>
      <c r="O76" s="43"/>
      <c r="P76" s="44"/>
      <c r="V76" s="43"/>
    </row>
    <row r="77" spans="3:22" x14ac:dyDescent="0.15">
      <c r="C77" s="44"/>
      <c r="D77" s="43"/>
      <c r="G77" s="159"/>
      <c r="H77" s="43"/>
      <c r="L77" s="44"/>
      <c r="O77" s="43"/>
      <c r="P77" s="44"/>
      <c r="V77" s="43"/>
    </row>
    <row r="78" spans="3:22" x14ac:dyDescent="0.15">
      <c r="C78" s="44"/>
      <c r="D78" s="43"/>
      <c r="G78" s="159"/>
      <c r="H78" s="43"/>
      <c r="L78" s="44"/>
      <c r="O78" s="43"/>
      <c r="P78" s="44"/>
      <c r="V78" s="43"/>
    </row>
    <row r="79" spans="3:22" x14ac:dyDescent="0.15">
      <c r="C79" s="44"/>
      <c r="D79" s="43"/>
      <c r="G79" s="159"/>
      <c r="H79" s="43"/>
      <c r="L79" s="44"/>
      <c r="O79" s="43"/>
      <c r="P79" s="44"/>
      <c r="V79" s="43"/>
    </row>
    <row r="80" spans="3:22" x14ac:dyDescent="0.15">
      <c r="C80" s="44"/>
      <c r="D80" s="43"/>
      <c r="G80" s="159"/>
      <c r="H80" s="43"/>
      <c r="L80" s="44"/>
      <c r="O80" s="43"/>
      <c r="P80" s="44"/>
      <c r="V80" s="43"/>
    </row>
    <row r="81" spans="3:22" x14ac:dyDescent="0.15">
      <c r="C81" s="44"/>
      <c r="D81" s="43"/>
      <c r="G81" s="159"/>
      <c r="H81" s="43"/>
      <c r="L81" s="44"/>
      <c r="O81" s="43"/>
      <c r="P81" s="44"/>
      <c r="V81" s="43"/>
    </row>
    <row r="82" spans="3:22" x14ac:dyDescent="0.15">
      <c r="C82" s="44"/>
      <c r="D82" s="43"/>
      <c r="G82" s="159"/>
      <c r="H82" s="43"/>
      <c r="L82" s="44"/>
      <c r="O82" s="43"/>
      <c r="P82" s="44"/>
      <c r="V82" s="43"/>
    </row>
    <row r="83" spans="3:22" x14ac:dyDescent="0.15">
      <c r="C83" s="44"/>
      <c r="D83" s="43"/>
      <c r="G83" s="159"/>
      <c r="H83" s="43"/>
      <c r="L83" s="44"/>
      <c r="O83" s="43"/>
      <c r="P83" s="44"/>
      <c r="V83" s="43"/>
    </row>
    <row r="84" spans="3:22" x14ac:dyDescent="0.15">
      <c r="C84" s="44"/>
      <c r="D84" s="43"/>
      <c r="G84" s="159"/>
      <c r="H84" s="43"/>
      <c r="L84" s="44"/>
      <c r="O84" s="43"/>
      <c r="P84" s="44"/>
      <c r="V84" s="43"/>
    </row>
    <row r="85" spans="3:22" x14ac:dyDescent="0.15">
      <c r="C85" s="44"/>
      <c r="D85" s="43"/>
      <c r="G85" s="159"/>
      <c r="H85" s="43"/>
      <c r="L85" s="44"/>
      <c r="O85" s="43"/>
      <c r="P85" s="44"/>
      <c r="V85" s="43"/>
    </row>
    <row r="86" spans="3:22" x14ac:dyDescent="0.15">
      <c r="C86" s="44"/>
      <c r="D86" s="43"/>
      <c r="G86" s="159"/>
      <c r="H86" s="43"/>
      <c r="L86" s="44"/>
      <c r="O86" s="43"/>
      <c r="P86" s="44"/>
      <c r="V86" s="43"/>
    </row>
    <row r="87" spans="3:22" x14ac:dyDescent="0.15">
      <c r="C87" s="44"/>
      <c r="D87" s="43"/>
      <c r="G87" s="159"/>
      <c r="H87" s="43"/>
      <c r="L87" s="44"/>
      <c r="O87" s="43"/>
      <c r="P87" s="44"/>
      <c r="V87" s="43"/>
    </row>
    <row r="88" spans="3:22" x14ac:dyDescent="0.15">
      <c r="C88" s="44"/>
      <c r="D88" s="43"/>
      <c r="G88" s="159"/>
      <c r="H88" s="43"/>
      <c r="L88" s="44"/>
      <c r="O88" s="43"/>
      <c r="P88" s="44"/>
      <c r="V88" s="43"/>
    </row>
    <row r="89" spans="3:22" x14ac:dyDescent="0.15">
      <c r="C89" s="44"/>
      <c r="D89" s="43"/>
      <c r="G89" s="159"/>
      <c r="H89" s="43"/>
      <c r="L89" s="44"/>
      <c r="O89" s="43"/>
      <c r="P89" s="44"/>
      <c r="V89" s="43"/>
    </row>
    <row r="90" spans="3:22" x14ac:dyDescent="0.15">
      <c r="C90" s="44"/>
      <c r="D90" s="43"/>
      <c r="G90" s="159"/>
      <c r="H90" s="43"/>
      <c r="L90" s="44"/>
      <c r="O90" s="43"/>
      <c r="P90" s="44"/>
      <c r="V90" s="43"/>
    </row>
    <row r="91" spans="3:22" x14ac:dyDescent="0.15">
      <c r="C91" s="44"/>
      <c r="D91" s="43"/>
      <c r="G91" s="159"/>
      <c r="H91" s="43"/>
      <c r="L91" s="44"/>
      <c r="O91" s="43"/>
      <c r="P91" s="44"/>
      <c r="V91" s="43"/>
    </row>
    <row r="92" spans="3:22" x14ac:dyDescent="0.15">
      <c r="C92" s="44"/>
      <c r="D92" s="43"/>
      <c r="G92" s="159"/>
      <c r="H92" s="43"/>
      <c r="L92" s="44"/>
      <c r="O92" s="43"/>
      <c r="P92" s="44"/>
      <c r="V92" s="43"/>
    </row>
    <row r="93" spans="3:22" x14ac:dyDescent="0.15">
      <c r="C93" s="44"/>
      <c r="D93" s="43"/>
      <c r="G93" s="159"/>
      <c r="H93" s="43"/>
      <c r="L93" s="44"/>
      <c r="O93" s="43"/>
      <c r="P93" s="44"/>
      <c r="V93" s="43"/>
    </row>
    <row r="94" spans="3:22" x14ac:dyDescent="0.15">
      <c r="C94" s="44"/>
      <c r="D94" s="43"/>
      <c r="G94" s="159"/>
      <c r="H94" s="43"/>
      <c r="L94" s="44"/>
      <c r="O94" s="43"/>
      <c r="P94" s="44"/>
      <c r="V94" s="43"/>
    </row>
    <row r="95" spans="3:22" x14ac:dyDescent="0.15">
      <c r="C95" s="44"/>
      <c r="D95" s="43"/>
      <c r="G95" s="159"/>
      <c r="H95" s="43"/>
      <c r="L95" s="44"/>
      <c r="O95" s="43"/>
      <c r="P95" s="44"/>
      <c r="V95" s="43"/>
    </row>
    <row r="96" spans="3:22" x14ac:dyDescent="0.15">
      <c r="C96" s="44"/>
      <c r="D96" s="43"/>
      <c r="G96" s="159"/>
      <c r="H96" s="43"/>
      <c r="L96" s="44"/>
      <c r="O96" s="43"/>
      <c r="P96" s="44"/>
      <c r="V96" s="43"/>
    </row>
    <row r="97" spans="3:22" x14ac:dyDescent="0.15">
      <c r="C97" s="44"/>
      <c r="D97" s="43"/>
      <c r="G97" s="159"/>
      <c r="H97" s="43"/>
      <c r="L97" s="44"/>
      <c r="O97" s="43"/>
      <c r="P97" s="44"/>
      <c r="V97" s="43"/>
    </row>
    <row r="98" spans="3:22" x14ac:dyDescent="0.15">
      <c r="C98" s="44"/>
      <c r="D98" s="43"/>
      <c r="G98" s="159"/>
      <c r="H98" s="43"/>
      <c r="L98" s="44"/>
      <c r="O98" s="43"/>
      <c r="P98" s="44"/>
      <c r="V98" s="43"/>
    </row>
    <row r="99" spans="3:22" x14ac:dyDescent="0.15">
      <c r="C99" s="44"/>
      <c r="D99" s="43"/>
      <c r="G99" s="159"/>
      <c r="H99" s="43"/>
      <c r="L99" s="44"/>
      <c r="O99" s="43"/>
      <c r="P99" s="44"/>
      <c r="V99" s="43"/>
    </row>
    <row r="100" spans="3:22" x14ac:dyDescent="0.15">
      <c r="C100" s="44"/>
      <c r="D100" s="43"/>
      <c r="G100" s="159"/>
      <c r="H100" s="43"/>
      <c r="L100" s="44"/>
      <c r="O100" s="43"/>
      <c r="P100" s="44"/>
      <c r="V100" s="43"/>
    </row>
    <row r="101" spans="3:22" x14ac:dyDescent="0.15">
      <c r="C101" s="44"/>
      <c r="D101" s="43"/>
      <c r="G101" s="159"/>
      <c r="H101" s="43"/>
      <c r="L101" s="44"/>
      <c r="O101" s="43"/>
      <c r="P101" s="44"/>
      <c r="V101" s="43"/>
    </row>
    <row r="102" spans="3:22" x14ac:dyDescent="0.15">
      <c r="C102" s="44"/>
      <c r="D102" s="43"/>
      <c r="G102" s="159"/>
      <c r="H102" s="43"/>
      <c r="L102" s="44"/>
      <c r="O102" s="43"/>
      <c r="P102" s="44"/>
      <c r="V102" s="43"/>
    </row>
    <row r="103" spans="3:22" x14ac:dyDescent="0.15">
      <c r="C103" s="44"/>
      <c r="D103" s="43"/>
      <c r="G103" s="159"/>
      <c r="H103" s="43"/>
      <c r="L103" s="44"/>
      <c r="O103" s="43"/>
      <c r="P103" s="44"/>
      <c r="V103" s="43"/>
    </row>
    <row r="104" spans="3:22" x14ac:dyDescent="0.15">
      <c r="C104" s="44"/>
      <c r="D104" s="43"/>
      <c r="G104" s="159"/>
      <c r="H104" s="43"/>
      <c r="L104" s="44"/>
      <c r="O104" s="43"/>
      <c r="P104" s="44"/>
      <c r="V104" s="43"/>
    </row>
    <row r="105" spans="3:22" x14ac:dyDescent="0.15">
      <c r="C105" s="44"/>
      <c r="D105" s="43"/>
      <c r="G105" s="159"/>
      <c r="H105" s="43"/>
      <c r="L105" s="44"/>
      <c r="O105" s="43"/>
      <c r="P105" s="44"/>
      <c r="V105" s="43"/>
    </row>
    <row r="106" spans="3:22" x14ac:dyDescent="0.15">
      <c r="C106" s="44"/>
      <c r="D106" s="43"/>
      <c r="G106" s="159"/>
      <c r="H106" s="43"/>
      <c r="L106" s="44"/>
      <c r="O106" s="43"/>
      <c r="P106" s="44"/>
      <c r="V106" s="43"/>
    </row>
    <row r="107" spans="3:22" x14ac:dyDescent="0.15">
      <c r="C107" s="44"/>
      <c r="D107" s="43"/>
      <c r="G107" s="159"/>
      <c r="H107" s="43"/>
      <c r="L107" s="44"/>
      <c r="O107" s="43"/>
      <c r="P107" s="44"/>
      <c r="V107" s="43"/>
    </row>
    <row r="108" spans="3:22" x14ac:dyDescent="0.15">
      <c r="C108" s="44"/>
      <c r="D108" s="43"/>
      <c r="G108" s="159"/>
      <c r="H108" s="43"/>
      <c r="L108" s="44"/>
      <c r="O108" s="43"/>
      <c r="P108" s="44"/>
      <c r="V108" s="43"/>
    </row>
    <row r="109" spans="3:22" x14ac:dyDescent="0.15">
      <c r="C109" s="44"/>
      <c r="D109" s="43"/>
      <c r="G109" s="159"/>
      <c r="H109" s="43"/>
      <c r="L109" s="44"/>
      <c r="O109" s="43"/>
      <c r="P109" s="44"/>
      <c r="V109" s="43"/>
    </row>
    <row r="110" spans="3:22" x14ac:dyDescent="0.15">
      <c r="C110" s="44"/>
      <c r="D110" s="43"/>
      <c r="G110" s="159"/>
      <c r="H110" s="43"/>
      <c r="L110" s="44"/>
      <c r="O110" s="43"/>
      <c r="P110" s="44"/>
      <c r="V110" s="43"/>
    </row>
    <row r="111" spans="3:22" x14ac:dyDescent="0.15">
      <c r="C111" s="44"/>
      <c r="D111" s="43"/>
      <c r="G111" s="159"/>
      <c r="H111" s="43"/>
      <c r="L111" s="44"/>
      <c r="O111" s="43"/>
      <c r="P111" s="44"/>
      <c r="V111" s="43"/>
    </row>
    <row r="112" spans="3:22" x14ac:dyDescent="0.15">
      <c r="C112" s="44"/>
      <c r="D112" s="43"/>
      <c r="G112" s="159"/>
      <c r="H112" s="43"/>
      <c r="L112" s="44"/>
      <c r="O112" s="43"/>
      <c r="P112" s="44"/>
      <c r="V112" s="43"/>
    </row>
    <row r="113" spans="3:22" x14ac:dyDescent="0.15">
      <c r="C113" s="44"/>
      <c r="D113" s="43"/>
      <c r="G113" s="159"/>
      <c r="H113" s="43"/>
      <c r="L113" s="44"/>
      <c r="O113" s="43"/>
      <c r="P113" s="44"/>
      <c r="V113" s="43"/>
    </row>
    <row r="114" spans="3:22" x14ac:dyDescent="0.15">
      <c r="C114" s="44"/>
      <c r="D114" s="43"/>
      <c r="G114" s="159"/>
      <c r="H114" s="43"/>
      <c r="L114" s="44"/>
      <c r="O114" s="43"/>
      <c r="P114" s="44"/>
      <c r="V114" s="43"/>
    </row>
    <row r="115" spans="3:22" x14ac:dyDescent="0.15">
      <c r="C115" s="44"/>
      <c r="D115" s="43"/>
      <c r="G115" s="159"/>
      <c r="H115" s="43"/>
      <c r="L115" s="44"/>
      <c r="O115" s="43"/>
      <c r="P115" s="44"/>
      <c r="V115" s="43"/>
    </row>
    <row r="116" spans="3:22" x14ac:dyDescent="0.15">
      <c r="C116" s="44"/>
      <c r="D116" s="43"/>
      <c r="G116" s="159"/>
      <c r="H116" s="43"/>
      <c r="L116" s="44"/>
      <c r="O116" s="43"/>
      <c r="P116" s="44"/>
      <c r="V116" s="43"/>
    </row>
    <row r="117" spans="3:22" x14ac:dyDescent="0.15">
      <c r="C117" s="44"/>
      <c r="D117" s="43"/>
      <c r="G117" s="159"/>
      <c r="H117" s="43"/>
      <c r="L117" s="44"/>
      <c r="O117" s="43"/>
      <c r="P117" s="44"/>
      <c r="V117" s="43"/>
    </row>
    <row r="118" spans="3:22" x14ac:dyDescent="0.15">
      <c r="C118" s="44"/>
      <c r="D118" s="43"/>
      <c r="G118" s="159"/>
      <c r="H118" s="43"/>
      <c r="L118" s="44"/>
      <c r="O118" s="43"/>
      <c r="P118" s="44"/>
      <c r="V118" s="43"/>
    </row>
    <row r="119" spans="3:22" x14ac:dyDescent="0.15">
      <c r="C119" s="44"/>
      <c r="D119" s="43"/>
      <c r="G119" s="159"/>
      <c r="H119" s="43"/>
      <c r="L119" s="44"/>
      <c r="O119" s="43"/>
      <c r="P119" s="44"/>
      <c r="V119" s="43"/>
    </row>
    <row r="120" spans="3:22" x14ac:dyDescent="0.15">
      <c r="C120" s="44"/>
      <c r="D120" s="43"/>
      <c r="G120" s="159"/>
      <c r="H120" s="43"/>
      <c r="L120" s="44"/>
      <c r="O120" s="43"/>
      <c r="P120" s="44"/>
      <c r="V120" s="43"/>
    </row>
    <row r="121" spans="3:22" x14ac:dyDescent="0.15">
      <c r="C121" s="44"/>
      <c r="D121" s="43"/>
      <c r="G121" s="159"/>
      <c r="H121" s="43"/>
      <c r="L121" s="44"/>
      <c r="O121" s="43"/>
      <c r="P121" s="44"/>
      <c r="V121" s="43"/>
    </row>
    <row r="122" spans="3:22" x14ac:dyDescent="0.15">
      <c r="C122" s="44"/>
      <c r="D122" s="43"/>
      <c r="G122" s="159"/>
      <c r="H122" s="43"/>
      <c r="L122" s="44"/>
      <c r="O122" s="43"/>
      <c r="P122" s="44"/>
      <c r="V122" s="43"/>
    </row>
    <row r="123" spans="3:22" x14ac:dyDescent="0.15">
      <c r="C123" s="44"/>
      <c r="D123" s="43"/>
      <c r="G123" s="159"/>
      <c r="H123" s="43"/>
      <c r="L123" s="44"/>
      <c r="O123" s="43"/>
      <c r="P123" s="44"/>
      <c r="V123" s="43"/>
    </row>
    <row r="124" spans="3:22" x14ac:dyDescent="0.15">
      <c r="C124" s="44"/>
      <c r="D124" s="43"/>
      <c r="G124" s="159"/>
      <c r="H124" s="43"/>
      <c r="L124" s="44"/>
      <c r="O124" s="43"/>
      <c r="P124" s="44"/>
      <c r="V124" s="43"/>
    </row>
    <row r="125" spans="3:22" x14ac:dyDescent="0.15">
      <c r="C125" s="44"/>
      <c r="D125" s="43"/>
      <c r="G125" s="159"/>
      <c r="H125" s="43"/>
      <c r="L125" s="44"/>
      <c r="O125" s="43"/>
      <c r="P125" s="44"/>
      <c r="V125" s="43"/>
    </row>
    <row r="126" spans="3:22" x14ac:dyDescent="0.15">
      <c r="C126" s="44"/>
      <c r="D126" s="43"/>
      <c r="G126" s="159"/>
      <c r="H126" s="43"/>
      <c r="L126" s="44"/>
      <c r="O126" s="43"/>
      <c r="P126" s="44"/>
      <c r="V126" s="43"/>
    </row>
    <row r="127" spans="3:22" x14ac:dyDescent="0.15">
      <c r="C127" s="44"/>
      <c r="D127" s="43"/>
      <c r="G127" s="159"/>
      <c r="H127" s="43"/>
      <c r="L127" s="44"/>
      <c r="O127" s="43"/>
      <c r="P127" s="44"/>
      <c r="V127" s="43"/>
    </row>
    <row r="128" spans="3:22" x14ac:dyDescent="0.15">
      <c r="C128" s="44"/>
      <c r="D128" s="43"/>
      <c r="G128" s="159"/>
      <c r="H128" s="43"/>
      <c r="L128" s="44"/>
      <c r="O128" s="43"/>
      <c r="P128" s="44"/>
      <c r="V128" s="43"/>
    </row>
    <row r="129" spans="3:22" x14ac:dyDescent="0.15">
      <c r="C129" s="44"/>
      <c r="D129" s="43"/>
      <c r="G129" s="159"/>
      <c r="H129" s="43"/>
      <c r="L129" s="44"/>
      <c r="O129" s="43"/>
      <c r="P129" s="44"/>
      <c r="V129" s="43"/>
    </row>
    <row r="130" spans="3:22" x14ac:dyDescent="0.15">
      <c r="C130" s="44"/>
      <c r="D130" s="43"/>
      <c r="G130" s="159"/>
      <c r="H130" s="43"/>
      <c r="L130" s="44"/>
      <c r="O130" s="43"/>
      <c r="P130" s="44"/>
      <c r="V130" s="43"/>
    </row>
    <row r="131" spans="3:22" x14ac:dyDescent="0.15">
      <c r="C131" s="44"/>
      <c r="D131" s="43"/>
      <c r="G131" s="159"/>
      <c r="H131" s="43"/>
      <c r="L131" s="44"/>
      <c r="O131" s="43"/>
      <c r="P131" s="44"/>
      <c r="V131" s="43"/>
    </row>
    <row r="132" spans="3:22" x14ac:dyDescent="0.15">
      <c r="C132" s="44"/>
      <c r="D132" s="43"/>
      <c r="G132" s="159"/>
      <c r="H132" s="43"/>
      <c r="L132" s="44"/>
      <c r="O132" s="43"/>
      <c r="P132" s="44"/>
      <c r="V132" s="43"/>
    </row>
    <row r="133" spans="3:22" x14ac:dyDescent="0.15">
      <c r="C133" s="44"/>
      <c r="D133" s="43"/>
      <c r="G133" s="159"/>
      <c r="H133" s="43"/>
      <c r="L133" s="44"/>
      <c r="O133" s="43"/>
      <c r="P133" s="44"/>
      <c r="V133" s="43"/>
    </row>
    <row r="134" spans="3:22" x14ac:dyDescent="0.15">
      <c r="C134" s="44"/>
      <c r="D134" s="43"/>
      <c r="G134" s="159"/>
      <c r="H134" s="43"/>
      <c r="L134" s="44"/>
      <c r="O134" s="43"/>
      <c r="P134" s="44"/>
      <c r="V134" s="43"/>
    </row>
    <row r="135" spans="3:22" x14ac:dyDescent="0.15">
      <c r="C135" s="44"/>
      <c r="D135" s="43"/>
      <c r="G135" s="159"/>
      <c r="H135" s="43"/>
      <c r="L135" s="44"/>
      <c r="O135" s="43"/>
      <c r="P135" s="44"/>
      <c r="V135" s="43"/>
    </row>
    <row r="136" spans="3:22" x14ac:dyDescent="0.15">
      <c r="C136" s="44"/>
      <c r="D136" s="43"/>
      <c r="G136" s="159"/>
      <c r="H136" s="43"/>
      <c r="L136" s="44"/>
      <c r="O136" s="43"/>
      <c r="P136" s="44"/>
      <c r="V136" s="43"/>
    </row>
    <row r="137" spans="3:22" x14ac:dyDescent="0.15">
      <c r="C137" s="44"/>
      <c r="D137" s="43"/>
      <c r="G137" s="159"/>
      <c r="H137" s="43"/>
      <c r="L137" s="44"/>
      <c r="O137" s="43"/>
      <c r="P137" s="44"/>
      <c r="V137" s="43"/>
    </row>
    <row r="138" spans="3:22" x14ac:dyDescent="0.15">
      <c r="C138" s="44"/>
      <c r="D138" s="43"/>
      <c r="G138" s="159"/>
      <c r="H138" s="43"/>
      <c r="L138" s="44"/>
      <c r="O138" s="43"/>
      <c r="P138" s="44"/>
      <c r="V138" s="43"/>
    </row>
    <row r="139" spans="3:22" x14ac:dyDescent="0.15">
      <c r="C139" s="44"/>
      <c r="D139" s="43"/>
      <c r="G139" s="159"/>
      <c r="H139" s="43"/>
      <c r="L139" s="44"/>
      <c r="O139" s="43"/>
      <c r="P139" s="44"/>
      <c r="V139" s="43"/>
    </row>
    <row r="140" spans="3:22" x14ac:dyDescent="0.15">
      <c r="C140" s="44"/>
      <c r="D140" s="43"/>
      <c r="G140" s="159"/>
      <c r="H140" s="43"/>
      <c r="L140" s="44"/>
      <c r="O140" s="43"/>
      <c r="P140" s="44"/>
      <c r="V140" s="43"/>
    </row>
    <row r="141" spans="3:22" x14ac:dyDescent="0.15">
      <c r="C141" s="44"/>
      <c r="D141" s="43"/>
      <c r="G141" s="159"/>
      <c r="H141" s="43"/>
      <c r="L141" s="44"/>
      <c r="O141" s="43"/>
      <c r="P141" s="44"/>
      <c r="V141" s="43"/>
    </row>
    <row r="142" spans="3:22" x14ac:dyDescent="0.15">
      <c r="C142" s="44"/>
      <c r="D142" s="43"/>
      <c r="G142" s="159"/>
      <c r="H142" s="43"/>
      <c r="L142" s="44"/>
      <c r="O142" s="43"/>
      <c r="P142" s="44"/>
      <c r="V142" s="43"/>
    </row>
    <row r="143" spans="3:22" x14ac:dyDescent="0.15">
      <c r="C143" s="44"/>
      <c r="D143" s="43"/>
      <c r="G143" s="159"/>
      <c r="H143" s="43"/>
      <c r="L143" s="44"/>
      <c r="O143" s="43"/>
      <c r="P143" s="44"/>
      <c r="V143" s="43"/>
    </row>
    <row r="144" spans="3:22" x14ac:dyDescent="0.15">
      <c r="C144" s="44"/>
      <c r="D144" s="43"/>
      <c r="G144" s="159"/>
      <c r="H144" s="43"/>
      <c r="L144" s="44"/>
      <c r="O144" s="43"/>
      <c r="P144" s="44"/>
      <c r="V144" s="43"/>
    </row>
    <row r="145" spans="3:22" x14ac:dyDescent="0.15">
      <c r="C145" s="44"/>
      <c r="D145" s="43"/>
      <c r="G145" s="159"/>
      <c r="H145" s="43"/>
      <c r="L145" s="44"/>
      <c r="O145" s="43"/>
      <c r="P145" s="44"/>
      <c r="V145" s="43"/>
    </row>
    <row r="146" spans="3:22" x14ac:dyDescent="0.15">
      <c r="C146" s="44"/>
      <c r="D146" s="43"/>
      <c r="G146" s="159"/>
      <c r="H146" s="43"/>
      <c r="L146" s="44"/>
      <c r="O146" s="43"/>
      <c r="P146" s="44"/>
      <c r="V146" s="43"/>
    </row>
    <row r="147" spans="3:22" x14ac:dyDescent="0.15">
      <c r="C147" s="44"/>
      <c r="D147" s="43"/>
      <c r="G147" s="159"/>
      <c r="H147" s="43"/>
      <c r="L147" s="44"/>
      <c r="O147" s="43"/>
      <c r="P147" s="44"/>
      <c r="V147" s="43"/>
    </row>
    <row r="148" spans="3:22" x14ac:dyDescent="0.15">
      <c r="C148" s="44"/>
      <c r="D148" s="43"/>
      <c r="G148" s="159"/>
      <c r="H148" s="43"/>
      <c r="L148" s="44"/>
      <c r="O148" s="43"/>
      <c r="P148" s="44"/>
      <c r="V148" s="43"/>
    </row>
    <row r="149" spans="3:22" x14ac:dyDescent="0.15">
      <c r="C149" s="44"/>
      <c r="D149" s="43"/>
      <c r="G149" s="159"/>
      <c r="H149" s="43"/>
      <c r="L149" s="44"/>
      <c r="O149" s="43"/>
      <c r="P149" s="44"/>
      <c r="V149" s="43"/>
    </row>
    <row r="150" spans="3:22" x14ac:dyDescent="0.15">
      <c r="C150" s="44"/>
      <c r="D150" s="43"/>
      <c r="G150" s="159"/>
      <c r="H150" s="43"/>
      <c r="L150" s="44"/>
      <c r="O150" s="43"/>
      <c r="P150" s="44"/>
      <c r="V150" s="43"/>
    </row>
    <row r="151" spans="3:22" x14ac:dyDescent="0.15">
      <c r="C151" s="44"/>
      <c r="D151" s="43"/>
      <c r="G151" s="159"/>
      <c r="H151" s="43"/>
      <c r="L151" s="44"/>
      <c r="O151" s="43"/>
      <c r="P151" s="44"/>
      <c r="V151" s="43"/>
    </row>
    <row r="152" spans="3:22" x14ac:dyDescent="0.15">
      <c r="C152" s="44"/>
      <c r="D152" s="43"/>
      <c r="G152" s="159"/>
      <c r="H152" s="43"/>
      <c r="L152" s="44"/>
      <c r="O152" s="43"/>
      <c r="P152" s="44"/>
      <c r="V152" s="43"/>
    </row>
    <row r="153" spans="3:22" x14ac:dyDescent="0.15">
      <c r="C153" s="44"/>
      <c r="D153" s="43"/>
      <c r="G153" s="159"/>
      <c r="H153" s="43"/>
      <c r="L153" s="44"/>
      <c r="O153" s="43"/>
      <c r="P153" s="44"/>
      <c r="V153" s="43"/>
    </row>
    <row r="154" spans="3:22" x14ac:dyDescent="0.15">
      <c r="C154" s="44"/>
      <c r="D154" s="43"/>
      <c r="G154" s="159"/>
      <c r="H154" s="43"/>
      <c r="L154" s="44"/>
      <c r="O154" s="43"/>
      <c r="P154" s="44"/>
      <c r="V154" s="43"/>
    </row>
    <row r="155" spans="3:22" x14ac:dyDescent="0.15">
      <c r="C155" s="44"/>
      <c r="D155" s="43"/>
      <c r="G155" s="159"/>
      <c r="H155" s="43"/>
      <c r="L155" s="44"/>
      <c r="O155" s="43"/>
      <c r="P155" s="44"/>
      <c r="V155" s="43"/>
    </row>
    <row r="156" spans="3:22" x14ac:dyDescent="0.15">
      <c r="C156" s="44"/>
      <c r="D156" s="43"/>
      <c r="G156" s="159"/>
      <c r="H156" s="43"/>
      <c r="L156" s="44"/>
      <c r="O156" s="43"/>
      <c r="P156" s="44"/>
      <c r="V156" s="43"/>
    </row>
    <row r="157" spans="3:22" x14ac:dyDescent="0.15">
      <c r="C157" s="44"/>
      <c r="D157" s="43"/>
      <c r="G157" s="159"/>
      <c r="H157" s="43"/>
      <c r="L157" s="44"/>
      <c r="O157" s="43"/>
      <c r="P157" s="44"/>
      <c r="V157" s="43"/>
    </row>
    <row r="158" spans="3:22" x14ac:dyDescent="0.15">
      <c r="C158" s="44"/>
      <c r="D158" s="43"/>
      <c r="G158" s="159"/>
      <c r="H158" s="43"/>
      <c r="L158" s="44"/>
      <c r="O158" s="43"/>
      <c r="P158" s="44"/>
      <c r="V158" s="43"/>
    </row>
    <row r="159" spans="3:22" x14ac:dyDescent="0.15">
      <c r="C159" s="44"/>
      <c r="D159" s="43"/>
      <c r="G159" s="159"/>
      <c r="H159" s="43"/>
      <c r="L159" s="44"/>
      <c r="O159" s="43"/>
      <c r="P159" s="44"/>
      <c r="V159" s="43"/>
    </row>
    <row r="160" spans="3:22" x14ac:dyDescent="0.15">
      <c r="C160" s="44"/>
      <c r="D160" s="43"/>
      <c r="G160" s="159"/>
      <c r="H160" s="43"/>
      <c r="L160" s="44"/>
      <c r="O160" s="43"/>
      <c r="P160" s="44"/>
      <c r="V160" s="43"/>
    </row>
    <row r="161" spans="3:22" x14ac:dyDescent="0.15">
      <c r="C161" s="44"/>
      <c r="D161" s="43"/>
      <c r="G161" s="159"/>
      <c r="H161" s="43"/>
      <c r="L161" s="44"/>
      <c r="O161" s="43"/>
      <c r="P161" s="44"/>
      <c r="V161" s="43"/>
    </row>
    <row r="162" spans="3:22" x14ac:dyDescent="0.15">
      <c r="C162" s="44"/>
      <c r="D162" s="43"/>
      <c r="G162" s="159"/>
      <c r="H162" s="43"/>
      <c r="L162" s="44"/>
      <c r="O162" s="43"/>
      <c r="P162" s="44"/>
      <c r="V162" s="43"/>
    </row>
    <row r="163" spans="3:22" x14ac:dyDescent="0.15">
      <c r="C163" s="44"/>
      <c r="D163" s="43"/>
      <c r="G163" s="159"/>
      <c r="H163" s="43"/>
      <c r="L163" s="44"/>
      <c r="O163" s="43"/>
      <c r="P163" s="44"/>
      <c r="V163" s="43"/>
    </row>
    <row r="164" spans="3:22" x14ac:dyDescent="0.15">
      <c r="C164" s="44"/>
      <c r="D164" s="43"/>
      <c r="G164" s="159"/>
      <c r="H164" s="43"/>
      <c r="L164" s="44"/>
      <c r="O164" s="43"/>
      <c r="P164" s="44"/>
      <c r="V164" s="43"/>
    </row>
    <row r="165" spans="3:22" x14ac:dyDescent="0.15">
      <c r="C165" s="44"/>
      <c r="D165" s="43"/>
      <c r="G165" s="159"/>
      <c r="H165" s="43"/>
      <c r="L165" s="44"/>
      <c r="O165" s="43"/>
      <c r="P165" s="44"/>
      <c r="V165" s="43"/>
    </row>
    <row r="166" spans="3:22" x14ac:dyDescent="0.15">
      <c r="C166" s="44"/>
      <c r="D166" s="43"/>
      <c r="G166" s="159"/>
      <c r="H166" s="43"/>
      <c r="L166" s="44"/>
      <c r="O166" s="43"/>
      <c r="P166" s="44"/>
      <c r="V166" s="43"/>
    </row>
    <row r="167" spans="3:22" x14ac:dyDescent="0.15">
      <c r="C167" s="44"/>
      <c r="D167" s="43"/>
      <c r="G167" s="159"/>
      <c r="H167" s="43"/>
      <c r="L167" s="44"/>
      <c r="O167" s="43"/>
      <c r="P167" s="44"/>
      <c r="V167" s="43"/>
    </row>
    <row r="168" spans="3:22" x14ac:dyDescent="0.15">
      <c r="C168" s="44"/>
      <c r="D168" s="43"/>
      <c r="G168" s="159"/>
      <c r="H168" s="43"/>
      <c r="L168" s="44"/>
      <c r="O168" s="43"/>
      <c r="P168" s="44"/>
      <c r="V168" s="43"/>
    </row>
    <row r="169" spans="3:22" x14ac:dyDescent="0.15">
      <c r="C169" s="44"/>
      <c r="D169" s="43"/>
      <c r="G169" s="159"/>
      <c r="H169" s="43"/>
      <c r="L169" s="44"/>
      <c r="O169" s="43"/>
      <c r="P169" s="44"/>
      <c r="V169" s="43"/>
    </row>
    <row r="170" spans="3:22" x14ac:dyDescent="0.15">
      <c r="C170" s="44"/>
      <c r="D170" s="43"/>
      <c r="G170" s="159"/>
      <c r="H170" s="43"/>
      <c r="L170" s="44"/>
      <c r="O170" s="43"/>
      <c r="P170" s="44"/>
      <c r="V170" s="43"/>
    </row>
    <row r="171" spans="3:22" x14ac:dyDescent="0.15">
      <c r="C171" s="44"/>
      <c r="D171" s="43"/>
      <c r="G171" s="159"/>
      <c r="H171" s="43"/>
      <c r="L171" s="44"/>
      <c r="O171" s="43"/>
      <c r="P171" s="44"/>
      <c r="V171" s="43"/>
    </row>
    <row r="172" spans="3:22" x14ac:dyDescent="0.15">
      <c r="C172" s="44"/>
      <c r="D172" s="43"/>
      <c r="G172" s="159"/>
      <c r="H172" s="43"/>
      <c r="L172" s="44"/>
      <c r="O172" s="43"/>
      <c r="P172" s="44"/>
      <c r="V172" s="43"/>
    </row>
    <row r="173" spans="3:22" x14ac:dyDescent="0.15">
      <c r="C173" s="44"/>
      <c r="D173" s="43"/>
      <c r="G173" s="159"/>
      <c r="H173" s="43"/>
      <c r="L173" s="44"/>
      <c r="O173" s="43"/>
      <c r="P173" s="44"/>
      <c r="V173" s="43"/>
    </row>
    <row r="174" spans="3:22" x14ac:dyDescent="0.15">
      <c r="C174" s="44"/>
      <c r="D174" s="43"/>
      <c r="G174" s="159"/>
      <c r="H174" s="43"/>
      <c r="L174" s="44"/>
      <c r="O174" s="43"/>
      <c r="P174" s="44"/>
      <c r="V174" s="43"/>
    </row>
    <row r="175" spans="3:22" x14ac:dyDescent="0.15">
      <c r="C175" s="44"/>
      <c r="D175" s="43"/>
      <c r="G175" s="159"/>
      <c r="H175" s="43"/>
      <c r="L175" s="44"/>
      <c r="O175" s="43"/>
      <c r="P175" s="44"/>
      <c r="V175" s="43"/>
    </row>
    <row r="176" spans="3:22" x14ac:dyDescent="0.15">
      <c r="C176" s="44"/>
      <c r="D176" s="43"/>
      <c r="G176" s="159"/>
      <c r="H176" s="43"/>
      <c r="L176" s="44"/>
      <c r="O176" s="43"/>
      <c r="P176" s="44"/>
      <c r="V176" s="43"/>
    </row>
    <row r="177" spans="3:22" x14ac:dyDescent="0.15">
      <c r="C177" s="44"/>
      <c r="D177" s="43"/>
      <c r="G177" s="159"/>
      <c r="H177" s="43"/>
      <c r="L177" s="44"/>
      <c r="O177" s="43"/>
      <c r="P177" s="44"/>
      <c r="V177" s="43"/>
    </row>
    <row r="178" spans="3:22" x14ac:dyDescent="0.15">
      <c r="C178" s="44"/>
      <c r="D178" s="43"/>
      <c r="G178" s="159"/>
      <c r="H178" s="43"/>
      <c r="L178" s="44"/>
      <c r="O178" s="43"/>
      <c r="P178" s="44"/>
      <c r="V178" s="43"/>
    </row>
    <row r="179" spans="3:22" x14ac:dyDescent="0.15">
      <c r="C179" s="44"/>
      <c r="D179" s="43"/>
      <c r="G179" s="159"/>
      <c r="H179" s="43"/>
      <c r="L179" s="44"/>
      <c r="O179" s="43"/>
      <c r="P179" s="44"/>
      <c r="V179" s="43"/>
    </row>
    <row r="180" spans="3:22" x14ac:dyDescent="0.15">
      <c r="C180" s="44"/>
      <c r="D180" s="43"/>
      <c r="G180" s="159"/>
      <c r="H180" s="43"/>
      <c r="L180" s="44"/>
      <c r="O180" s="43"/>
      <c r="P180" s="44"/>
      <c r="V180" s="43"/>
    </row>
    <row r="181" spans="3:22" x14ac:dyDescent="0.15">
      <c r="C181" s="44"/>
      <c r="D181" s="43"/>
      <c r="G181" s="159"/>
      <c r="H181" s="43"/>
      <c r="L181" s="44"/>
      <c r="O181" s="43"/>
      <c r="P181" s="44"/>
      <c r="V181" s="43"/>
    </row>
    <row r="182" spans="3:22" x14ac:dyDescent="0.15">
      <c r="C182" s="44"/>
      <c r="D182" s="43"/>
      <c r="G182" s="159"/>
      <c r="H182" s="43"/>
      <c r="L182" s="44"/>
      <c r="O182" s="43"/>
      <c r="P182" s="44"/>
      <c r="V182" s="43"/>
    </row>
    <row r="183" spans="3:22" x14ac:dyDescent="0.15">
      <c r="C183" s="44"/>
      <c r="D183" s="43"/>
      <c r="G183" s="159"/>
      <c r="H183" s="43"/>
      <c r="L183" s="44"/>
      <c r="O183" s="43"/>
      <c r="P183" s="44"/>
      <c r="V183" s="43"/>
    </row>
    <row r="184" spans="3:22" x14ac:dyDescent="0.15">
      <c r="C184" s="44"/>
      <c r="D184" s="43"/>
      <c r="G184" s="159"/>
      <c r="H184" s="43"/>
      <c r="L184" s="44"/>
      <c r="O184" s="43"/>
      <c r="P184" s="44"/>
      <c r="V184" s="43"/>
    </row>
    <row r="185" spans="3:22" x14ac:dyDescent="0.15">
      <c r="C185" s="44"/>
      <c r="D185" s="43"/>
      <c r="G185" s="159"/>
      <c r="H185" s="43"/>
      <c r="L185" s="44"/>
      <c r="O185" s="43"/>
      <c r="P185" s="44"/>
      <c r="V185" s="43"/>
    </row>
    <row r="186" spans="3:22" x14ac:dyDescent="0.15">
      <c r="C186" s="44"/>
      <c r="D186" s="43"/>
      <c r="G186" s="159"/>
      <c r="H186" s="43"/>
      <c r="L186" s="44"/>
      <c r="O186" s="43"/>
      <c r="P186" s="44"/>
      <c r="V186" s="43"/>
    </row>
    <row r="187" spans="3:22" x14ac:dyDescent="0.15">
      <c r="C187" s="44"/>
      <c r="D187" s="43"/>
      <c r="G187" s="159"/>
      <c r="H187" s="43"/>
      <c r="L187" s="44"/>
      <c r="O187" s="43"/>
      <c r="P187" s="44"/>
      <c r="V187" s="43"/>
    </row>
    <row r="188" spans="3:22" x14ac:dyDescent="0.15">
      <c r="C188" s="44"/>
      <c r="D188" s="43"/>
      <c r="G188" s="159"/>
      <c r="H188" s="43"/>
      <c r="L188" s="44"/>
      <c r="O188" s="43"/>
      <c r="P188" s="44"/>
      <c r="V188" s="43"/>
    </row>
    <row r="189" spans="3:22" x14ac:dyDescent="0.15">
      <c r="C189" s="44"/>
      <c r="D189" s="43"/>
      <c r="G189" s="159"/>
      <c r="H189" s="43"/>
      <c r="L189" s="44"/>
      <c r="O189" s="43"/>
      <c r="P189" s="44"/>
      <c r="V189" s="43"/>
    </row>
    <row r="190" spans="3:22" x14ac:dyDescent="0.15">
      <c r="C190" s="44"/>
      <c r="D190" s="43"/>
      <c r="G190" s="159"/>
      <c r="H190" s="43"/>
      <c r="L190" s="44"/>
      <c r="O190" s="43"/>
      <c r="P190" s="44"/>
      <c r="V190" s="43"/>
    </row>
    <row r="191" spans="3:22" x14ac:dyDescent="0.15">
      <c r="C191" s="44"/>
      <c r="D191" s="43"/>
      <c r="G191" s="159"/>
      <c r="H191" s="43"/>
      <c r="L191" s="44"/>
      <c r="O191" s="43"/>
      <c r="P191" s="44"/>
      <c r="V191" s="43"/>
    </row>
    <row r="192" spans="3:22" x14ac:dyDescent="0.15">
      <c r="C192" s="44"/>
      <c r="D192" s="43"/>
      <c r="G192" s="159"/>
      <c r="H192" s="43"/>
      <c r="L192" s="44"/>
      <c r="O192" s="43"/>
      <c r="P192" s="44"/>
      <c r="V192" s="43"/>
    </row>
    <row r="193" spans="3:22" x14ac:dyDescent="0.15">
      <c r="C193" s="44"/>
      <c r="D193" s="43"/>
      <c r="G193" s="159"/>
      <c r="H193" s="43"/>
      <c r="L193" s="44"/>
      <c r="O193" s="43"/>
      <c r="P193" s="44"/>
      <c r="V193" s="43"/>
    </row>
    <row r="194" spans="3:22" x14ac:dyDescent="0.15">
      <c r="C194" s="44"/>
      <c r="D194" s="43"/>
      <c r="G194" s="159"/>
      <c r="H194" s="43"/>
      <c r="L194" s="44"/>
      <c r="O194" s="43"/>
      <c r="P194" s="44"/>
      <c r="V194" s="43"/>
    </row>
    <row r="195" spans="3:22" x14ac:dyDescent="0.15">
      <c r="C195" s="44"/>
      <c r="D195" s="43"/>
      <c r="G195" s="159"/>
      <c r="H195" s="43"/>
      <c r="L195" s="44"/>
      <c r="O195" s="43"/>
      <c r="P195" s="44"/>
      <c r="V195" s="43"/>
    </row>
    <row r="196" spans="3:22" x14ac:dyDescent="0.15">
      <c r="C196" s="44"/>
      <c r="D196" s="43"/>
      <c r="G196" s="159"/>
      <c r="H196" s="43"/>
      <c r="L196" s="44"/>
      <c r="O196" s="43"/>
      <c r="P196" s="44"/>
      <c r="V196" s="43"/>
    </row>
    <row r="197" spans="3:22" x14ac:dyDescent="0.15">
      <c r="C197" s="44"/>
      <c r="D197" s="43"/>
      <c r="G197" s="159"/>
      <c r="H197" s="43"/>
      <c r="L197" s="44"/>
      <c r="O197" s="43"/>
      <c r="P197" s="44"/>
      <c r="V197" s="43"/>
    </row>
    <row r="198" spans="3:22" x14ac:dyDescent="0.15">
      <c r="C198" s="44"/>
      <c r="D198" s="43"/>
      <c r="G198" s="159"/>
      <c r="H198" s="43"/>
      <c r="L198" s="44"/>
      <c r="O198" s="43"/>
      <c r="P198" s="44"/>
      <c r="V198" s="43"/>
    </row>
    <row r="199" spans="3:22" x14ac:dyDescent="0.15">
      <c r="C199" s="44"/>
      <c r="D199" s="43"/>
      <c r="G199" s="159"/>
      <c r="H199" s="43"/>
      <c r="L199" s="44"/>
      <c r="O199" s="43"/>
      <c r="P199" s="44"/>
      <c r="V199" s="43"/>
    </row>
    <row r="200" spans="3:22" x14ac:dyDescent="0.15">
      <c r="C200" s="44"/>
      <c r="D200" s="43"/>
      <c r="G200" s="159"/>
      <c r="H200" s="43"/>
      <c r="L200" s="44"/>
      <c r="O200" s="43"/>
      <c r="P200" s="44"/>
      <c r="V200" s="43"/>
    </row>
    <row r="201" spans="3:22" x14ac:dyDescent="0.15">
      <c r="C201" s="44"/>
      <c r="D201" s="43"/>
      <c r="G201" s="159"/>
      <c r="H201" s="43"/>
      <c r="L201" s="44"/>
      <c r="O201" s="43"/>
      <c r="P201" s="44"/>
      <c r="V201" s="43"/>
    </row>
    <row r="202" spans="3:22" x14ac:dyDescent="0.15">
      <c r="C202" s="44"/>
      <c r="D202" s="43"/>
      <c r="G202" s="159"/>
      <c r="H202" s="43"/>
      <c r="L202" s="44"/>
      <c r="O202" s="43"/>
      <c r="P202" s="44"/>
      <c r="V202" s="43"/>
    </row>
    <row r="203" spans="3:22" x14ac:dyDescent="0.15">
      <c r="C203" s="44"/>
      <c r="D203" s="43"/>
      <c r="G203" s="159"/>
      <c r="H203" s="43"/>
      <c r="L203" s="44"/>
      <c r="O203" s="43"/>
      <c r="P203" s="44"/>
      <c r="V203" s="43"/>
    </row>
    <row r="204" spans="3:22" x14ac:dyDescent="0.15">
      <c r="C204" s="44"/>
      <c r="D204" s="43"/>
      <c r="G204" s="159"/>
      <c r="H204" s="43"/>
      <c r="L204" s="44"/>
      <c r="O204" s="43"/>
      <c r="P204" s="44"/>
      <c r="V204" s="43"/>
    </row>
    <row r="205" spans="3:22" x14ac:dyDescent="0.15">
      <c r="C205" s="44"/>
      <c r="D205" s="43"/>
      <c r="G205" s="159"/>
      <c r="H205" s="43"/>
      <c r="L205" s="44"/>
      <c r="O205" s="43"/>
      <c r="P205" s="44"/>
      <c r="V205" s="43"/>
    </row>
    <row r="206" spans="3:22" x14ac:dyDescent="0.15">
      <c r="C206" s="44"/>
      <c r="D206" s="43"/>
      <c r="G206" s="159"/>
      <c r="H206" s="43"/>
      <c r="L206" s="44"/>
      <c r="O206" s="43"/>
      <c r="P206" s="44"/>
      <c r="V206" s="43"/>
    </row>
    <row r="207" spans="3:22" x14ac:dyDescent="0.15">
      <c r="C207" s="44"/>
      <c r="D207" s="43"/>
      <c r="G207" s="159"/>
      <c r="H207" s="43"/>
      <c r="L207" s="44"/>
      <c r="O207" s="43"/>
      <c r="P207" s="44"/>
      <c r="V207" s="43"/>
    </row>
    <row r="208" spans="3:22" x14ac:dyDescent="0.15">
      <c r="C208" s="44"/>
      <c r="D208" s="43"/>
      <c r="G208" s="159"/>
      <c r="H208" s="43"/>
      <c r="L208" s="44"/>
      <c r="O208" s="43"/>
      <c r="P208" s="44"/>
      <c r="V208" s="43"/>
    </row>
    <row r="209" spans="3:22" x14ac:dyDescent="0.15">
      <c r="C209" s="44"/>
      <c r="D209" s="43"/>
      <c r="G209" s="159"/>
      <c r="H209" s="43"/>
      <c r="L209" s="44"/>
      <c r="O209" s="43"/>
      <c r="P209" s="44"/>
      <c r="V209" s="43"/>
    </row>
    <row r="210" spans="3:22" x14ac:dyDescent="0.15">
      <c r="C210" s="44"/>
      <c r="D210" s="43"/>
      <c r="G210" s="159"/>
      <c r="H210" s="43"/>
      <c r="L210" s="44"/>
      <c r="O210" s="43"/>
      <c r="P210" s="44"/>
      <c r="V210" s="43"/>
    </row>
    <row r="211" spans="3:22" x14ac:dyDescent="0.15">
      <c r="C211" s="44"/>
      <c r="D211" s="43"/>
      <c r="G211" s="159"/>
      <c r="H211" s="43"/>
      <c r="L211" s="44"/>
      <c r="O211" s="43"/>
      <c r="P211" s="44"/>
      <c r="V211" s="43"/>
    </row>
    <row r="212" spans="3:22" x14ac:dyDescent="0.15">
      <c r="C212" s="44"/>
      <c r="D212" s="43"/>
      <c r="G212" s="159"/>
      <c r="H212" s="43"/>
      <c r="L212" s="44"/>
      <c r="O212" s="43"/>
      <c r="P212" s="44"/>
      <c r="V212" s="43"/>
    </row>
    <row r="213" spans="3:22" x14ac:dyDescent="0.15">
      <c r="C213" s="44"/>
      <c r="D213" s="43"/>
      <c r="G213" s="159"/>
      <c r="H213" s="43"/>
      <c r="L213" s="44"/>
      <c r="O213" s="43"/>
      <c r="P213" s="44"/>
      <c r="V213" s="43"/>
    </row>
    <row r="214" spans="3:22" x14ac:dyDescent="0.15">
      <c r="C214" s="44"/>
      <c r="D214" s="43"/>
      <c r="G214" s="159"/>
      <c r="H214" s="43"/>
      <c r="L214" s="44"/>
      <c r="O214" s="43"/>
      <c r="P214" s="44"/>
      <c r="V214" s="43"/>
    </row>
    <row r="215" spans="3:22" x14ac:dyDescent="0.15">
      <c r="C215" s="44"/>
      <c r="D215" s="43"/>
      <c r="G215" s="159"/>
      <c r="H215" s="43"/>
      <c r="L215" s="44"/>
      <c r="O215" s="43"/>
      <c r="P215" s="44"/>
      <c r="V215" s="43"/>
    </row>
    <row r="216" spans="3:22" x14ac:dyDescent="0.15">
      <c r="C216" s="44"/>
      <c r="D216" s="43"/>
      <c r="G216" s="159"/>
      <c r="H216" s="43"/>
      <c r="L216" s="44"/>
      <c r="O216" s="43"/>
      <c r="P216" s="44"/>
      <c r="V216" s="43"/>
    </row>
    <row r="217" spans="3:22" x14ac:dyDescent="0.15">
      <c r="C217" s="44"/>
      <c r="D217" s="43"/>
      <c r="G217" s="159"/>
      <c r="H217" s="43"/>
      <c r="L217" s="44"/>
      <c r="O217" s="43"/>
      <c r="P217" s="44"/>
      <c r="V217" s="43"/>
    </row>
    <row r="218" spans="3:22" x14ac:dyDescent="0.15">
      <c r="C218" s="44"/>
      <c r="D218" s="43"/>
      <c r="G218" s="159"/>
      <c r="H218" s="43"/>
      <c r="L218" s="44"/>
      <c r="O218" s="43"/>
      <c r="P218" s="44"/>
      <c r="V218" s="43"/>
    </row>
    <row r="219" spans="3:22" x14ac:dyDescent="0.15">
      <c r="C219" s="44"/>
      <c r="D219" s="43"/>
      <c r="G219" s="159"/>
      <c r="H219" s="43"/>
      <c r="L219" s="44"/>
      <c r="O219" s="43"/>
      <c r="P219" s="44"/>
      <c r="V219" s="43"/>
    </row>
    <row r="220" spans="3:22" x14ac:dyDescent="0.15">
      <c r="C220" s="44"/>
      <c r="D220" s="43"/>
      <c r="G220" s="159"/>
      <c r="H220" s="43"/>
      <c r="L220" s="44"/>
      <c r="O220" s="43"/>
      <c r="P220" s="44"/>
      <c r="V220" s="43"/>
    </row>
    <row r="221" spans="3:22" x14ac:dyDescent="0.15">
      <c r="C221" s="44"/>
      <c r="D221" s="43"/>
      <c r="G221" s="159"/>
      <c r="H221" s="43"/>
      <c r="L221" s="44"/>
      <c r="O221" s="43"/>
      <c r="P221" s="44"/>
      <c r="V221" s="43"/>
    </row>
    <row r="222" spans="3:22" x14ac:dyDescent="0.15">
      <c r="C222" s="44"/>
      <c r="D222" s="43"/>
      <c r="G222" s="159"/>
      <c r="H222" s="43"/>
      <c r="L222" s="44"/>
      <c r="O222" s="43"/>
      <c r="P222" s="44"/>
      <c r="V222" s="43"/>
    </row>
    <row r="223" spans="3:22" x14ac:dyDescent="0.15">
      <c r="C223" s="44"/>
      <c r="D223" s="43"/>
      <c r="G223" s="159"/>
      <c r="H223" s="43"/>
      <c r="L223" s="44"/>
      <c r="O223" s="43"/>
      <c r="P223" s="44"/>
      <c r="V223" s="43"/>
    </row>
    <row r="224" spans="3:22" x14ac:dyDescent="0.15">
      <c r="C224" s="44"/>
      <c r="D224" s="43"/>
      <c r="G224" s="159"/>
      <c r="H224" s="43"/>
      <c r="L224" s="44"/>
      <c r="O224" s="43"/>
      <c r="P224" s="44"/>
      <c r="V224" s="43"/>
    </row>
    <row r="225" spans="3:22" x14ac:dyDescent="0.15">
      <c r="C225" s="44"/>
      <c r="D225" s="43"/>
      <c r="G225" s="159"/>
      <c r="H225" s="43"/>
      <c r="L225" s="44"/>
      <c r="O225" s="43"/>
      <c r="P225" s="44"/>
      <c r="V225" s="43"/>
    </row>
    <row r="226" spans="3:22" x14ac:dyDescent="0.15"/>
    <row r="227" spans="3:22" x14ac:dyDescent="0.15"/>
    <row r="228" spans="3:22" x14ac:dyDescent="0.15"/>
    <row r="229" spans="3:22" x14ac:dyDescent="0.15"/>
    <row r="230" spans="3:22" x14ac:dyDescent="0.15"/>
    <row r="231" spans="3:22" x14ac:dyDescent="0.15"/>
    <row r="232" spans="3:22" x14ac:dyDescent="0.15"/>
    <row r="233" spans="3:22" x14ac:dyDescent="0.15"/>
    <row r="234" spans="3:22" x14ac:dyDescent="0.15"/>
    <row r="235" spans="3:22" x14ac:dyDescent="0.15"/>
    <row r="236" spans="3:22" x14ac:dyDescent="0.15"/>
    <row r="237" spans="3:22" x14ac:dyDescent="0.15"/>
    <row r="238" spans="3:22" x14ac:dyDescent="0.15"/>
    <row r="239" spans="3:22" x14ac:dyDescent="0.15"/>
    <row r="240" spans="3:22" x14ac:dyDescent="0.15"/>
    <row r="241" x14ac:dyDescent="0.15"/>
    <row r="242" x14ac:dyDescent="0.15"/>
    <row r="243" x14ac:dyDescent="0.15"/>
    <row r="244" x14ac:dyDescent="0.15"/>
    <row r="245" x14ac:dyDescent="0.15"/>
    <row r="246" x14ac:dyDescent="0.15"/>
    <row r="247" x14ac:dyDescent="0.15"/>
    <row r="248" x14ac:dyDescent="0.15"/>
    <row r="249" x14ac:dyDescent="0.15"/>
    <row r="250" x14ac:dyDescent="0.15"/>
    <row r="251" x14ac:dyDescent="0.15"/>
    <row r="252" x14ac:dyDescent="0.15"/>
    <row r="253" x14ac:dyDescent="0.15"/>
    <row r="254" x14ac:dyDescent="0.15"/>
    <row r="255" x14ac:dyDescent="0.15"/>
    <row r="256" x14ac:dyDescent="0.15"/>
    <row r="257" x14ac:dyDescent="0.15"/>
    <row r="258" x14ac:dyDescent="0.15"/>
    <row r="259" x14ac:dyDescent="0.15"/>
    <row r="260" x14ac:dyDescent="0.15"/>
    <row r="261" x14ac:dyDescent="0.15"/>
    <row r="262" x14ac:dyDescent="0.15"/>
    <row r="263" x14ac:dyDescent="0.15"/>
    <row r="264" x14ac:dyDescent="0.15"/>
    <row r="265" x14ac:dyDescent="0.15"/>
    <row r="266" x14ac:dyDescent="0.15"/>
    <row r="267" x14ac:dyDescent="0.15"/>
    <row r="268" x14ac:dyDescent="0.15"/>
    <row r="269" x14ac:dyDescent="0.15"/>
    <row r="270" x14ac:dyDescent="0.15"/>
    <row r="271" x14ac:dyDescent="0.15"/>
    <row r="272" x14ac:dyDescent="0.15"/>
    <row r="273" x14ac:dyDescent="0.15"/>
    <row r="274" x14ac:dyDescent="0.15"/>
    <row r="275" x14ac:dyDescent="0.15"/>
    <row r="276" x14ac:dyDescent="0.15"/>
    <row r="277" x14ac:dyDescent="0.15"/>
    <row r="278" x14ac:dyDescent="0.15"/>
    <row r="279" x14ac:dyDescent="0.15"/>
    <row r="280" x14ac:dyDescent="0.15"/>
    <row r="281" x14ac:dyDescent="0.15"/>
    <row r="282" x14ac:dyDescent="0.15"/>
    <row r="283" x14ac:dyDescent="0.15"/>
    <row r="284" x14ac:dyDescent="0.15"/>
    <row r="285" x14ac:dyDescent="0.15"/>
    <row r="286" x14ac:dyDescent="0.15"/>
    <row r="287" x14ac:dyDescent="0.15"/>
    <row r="288" x14ac:dyDescent="0.15"/>
    <row r="289" x14ac:dyDescent="0.15"/>
    <row r="290" x14ac:dyDescent="0.15"/>
    <row r="291" x14ac:dyDescent="0.15"/>
    <row r="292" x14ac:dyDescent="0.15"/>
    <row r="293" x14ac:dyDescent="0.15"/>
    <row r="294" x14ac:dyDescent="0.15"/>
    <row r="295" x14ac:dyDescent="0.15"/>
    <row r="296" x14ac:dyDescent="0.15"/>
    <row r="297" x14ac:dyDescent="0.15"/>
    <row r="298" x14ac:dyDescent="0.15"/>
    <row r="299" x14ac:dyDescent="0.15"/>
    <row r="300" x14ac:dyDescent="0.15"/>
    <row r="301" x14ac:dyDescent="0.15"/>
    <row r="302" x14ac:dyDescent="0.15"/>
    <row r="303" x14ac:dyDescent="0.15"/>
    <row r="304" x14ac:dyDescent="0.15"/>
    <row r="305" x14ac:dyDescent="0.15"/>
    <row r="306" x14ac:dyDescent="0.15"/>
    <row r="307" x14ac:dyDescent="0.15"/>
    <row r="308" x14ac:dyDescent="0.15"/>
    <row r="309" x14ac:dyDescent="0.15"/>
    <row r="310" x14ac:dyDescent="0.15"/>
    <row r="311" x14ac:dyDescent="0.15"/>
    <row r="312" x14ac:dyDescent="0.15"/>
    <row r="313" x14ac:dyDescent="0.15"/>
    <row r="314" x14ac:dyDescent="0.15"/>
    <row r="315" x14ac:dyDescent="0.15"/>
    <row r="316" x14ac:dyDescent="0.15"/>
    <row r="317" x14ac:dyDescent="0.15"/>
    <row r="318" x14ac:dyDescent="0.15"/>
    <row r="319" x14ac:dyDescent="0.15"/>
    <row r="320" x14ac:dyDescent="0.15"/>
    <row r="321" x14ac:dyDescent="0.15"/>
    <row r="322" x14ac:dyDescent="0.15"/>
    <row r="323" x14ac:dyDescent="0.15"/>
    <row r="324" x14ac:dyDescent="0.15"/>
    <row r="325" x14ac:dyDescent="0.15"/>
    <row r="326" x14ac:dyDescent="0.15"/>
    <row r="327" x14ac:dyDescent="0.15"/>
    <row r="328" x14ac:dyDescent="0.15"/>
    <row r="329" x14ac:dyDescent="0.15"/>
    <row r="330" x14ac:dyDescent="0.15"/>
    <row r="331" x14ac:dyDescent="0.15"/>
    <row r="332" x14ac:dyDescent="0.15"/>
    <row r="333" x14ac:dyDescent="0.15"/>
    <row r="334" x14ac:dyDescent="0.15"/>
    <row r="335" x14ac:dyDescent="0.15"/>
    <row r="336" x14ac:dyDescent="0.15"/>
    <row r="337" x14ac:dyDescent="0.15"/>
    <row r="338" x14ac:dyDescent="0.15"/>
    <row r="339" x14ac:dyDescent="0.15"/>
    <row r="340" x14ac:dyDescent="0.15"/>
    <row r="341" x14ac:dyDescent="0.15"/>
    <row r="342" x14ac:dyDescent="0.15"/>
    <row r="343" x14ac:dyDescent="0.15"/>
    <row r="344" x14ac:dyDescent="0.15"/>
    <row r="345" x14ac:dyDescent="0.15"/>
    <row r="346" x14ac:dyDescent="0.15"/>
    <row r="347" x14ac:dyDescent="0.15"/>
    <row r="348" x14ac:dyDescent="0.15"/>
    <row r="349" x14ac:dyDescent="0.15"/>
    <row r="350" x14ac:dyDescent="0.15"/>
    <row r="351" x14ac:dyDescent="0.15"/>
    <row r="352" x14ac:dyDescent="0.15"/>
    <row r="353" x14ac:dyDescent="0.15"/>
    <row r="354" x14ac:dyDescent="0.15"/>
    <row r="355" x14ac:dyDescent="0.15"/>
    <row r="356" x14ac:dyDescent="0.15"/>
    <row r="357" x14ac:dyDescent="0.15"/>
    <row r="358" x14ac:dyDescent="0.15"/>
    <row r="359" x14ac:dyDescent="0.15"/>
    <row r="360" x14ac:dyDescent="0.15"/>
    <row r="361" x14ac:dyDescent="0.15"/>
    <row r="362" x14ac:dyDescent="0.15"/>
    <row r="363" x14ac:dyDescent="0.15"/>
    <row r="364" x14ac:dyDescent="0.15"/>
    <row r="365" x14ac:dyDescent="0.15"/>
    <row r="366" x14ac:dyDescent="0.15"/>
    <row r="367" x14ac:dyDescent="0.15"/>
    <row r="368" x14ac:dyDescent="0.15"/>
    <row r="369" x14ac:dyDescent="0.15"/>
    <row r="370" x14ac:dyDescent="0.15"/>
    <row r="371" x14ac:dyDescent="0.15"/>
    <row r="372" x14ac:dyDescent="0.15"/>
    <row r="373" x14ac:dyDescent="0.15"/>
    <row r="374" x14ac:dyDescent="0.15"/>
    <row r="375" x14ac:dyDescent="0.15"/>
    <row r="376" x14ac:dyDescent="0.15"/>
    <row r="377" x14ac:dyDescent="0.15"/>
    <row r="378" x14ac:dyDescent="0.15"/>
    <row r="379" x14ac:dyDescent="0.15"/>
    <row r="380" x14ac:dyDescent="0.15"/>
    <row r="381" x14ac:dyDescent="0.15"/>
    <row r="382" x14ac:dyDescent="0.15"/>
    <row r="383" x14ac:dyDescent="0.15"/>
    <row r="384" x14ac:dyDescent="0.15"/>
    <row r="385" x14ac:dyDescent="0.15"/>
    <row r="386" x14ac:dyDescent="0.15"/>
    <row r="387" x14ac:dyDescent="0.15"/>
    <row r="388" x14ac:dyDescent="0.15"/>
    <row r="389" x14ac:dyDescent="0.15"/>
    <row r="390" x14ac:dyDescent="0.15"/>
    <row r="391" x14ac:dyDescent="0.15"/>
    <row r="392" x14ac:dyDescent="0.15"/>
    <row r="393" x14ac:dyDescent="0.15"/>
    <row r="394" x14ac:dyDescent="0.15"/>
    <row r="395" x14ac:dyDescent="0.15"/>
    <row r="396" x14ac:dyDescent="0.15"/>
    <row r="397" x14ac:dyDescent="0.15"/>
    <row r="398" x14ac:dyDescent="0.15"/>
    <row r="399" x14ac:dyDescent="0.15"/>
    <row r="400" x14ac:dyDescent="0.15"/>
    <row r="401" x14ac:dyDescent="0.15"/>
    <row r="402" x14ac:dyDescent="0.15"/>
    <row r="403" x14ac:dyDescent="0.15"/>
    <row r="404" x14ac:dyDescent="0.15"/>
    <row r="405" x14ac:dyDescent="0.15"/>
    <row r="406" x14ac:dyDescent="0.15"/>
    <row r="407" x14ac:dyDescent="0.15"/>
    <row r="408" x14ac:dyDescent="0.15"/>
    <row r="409" x14ac:dyDescent="0.15"/>
    <row r="410" x14ac:dyDescent="0.15"/>
    <row r="411" x14ac:dyDescent="0.15"/>
    <row r="412" x14ac:dyDescent="0.15"/>
    <row r="413" x14ac:dyDescent="0.15"/>
    <row r="414" x14ac:dyDescent="0.15"/>
    <row r="415" x14ac:dyDescent="0.15"/>
    <row r="416" x14ac:dyDescent="0.15"/>
    <row r="417" x14ac:dyDescent="0.15"/>
    <row r="418" x14ac:dyDescent="0.15"/>
    <row r="419" x14ac:dyDescent="0.15"/>
    <row r="420" x14ac:dyDescent="0.15"/>
    <row r="421" x14ac:dyDescent="0.15"/>
    <row r="422" x14ac:dyDescent="0.15"/>
    <row r="423" x14ac:dyDescent="0.15"/>
    <row r="424" x14ac:dyDescent="0.15"/>
    <row r="425" x14ac:dyDescent="0.15"/>
    <row r="426" x14ac:dyDescent="0.15"/>
    <row r="427" x14ac:dyDescent="0.15"/>
    <row r="428" x14ac:dyDescent="0.15"/>
    <row r="429" x14ac:dyDescent="0.15"/>
    <row r="430" x14ac:dyDescent="0.15"/>
    <row r="431" x14ac:dyDescent="0.15"/>
    <row r="432" x14ac:dyDescent="0.15"/>
    <row r="433" x14ac:dyDescent="0.15"/>
    <row r="434" x14ac:dyDescent="0.15"/>
    <row r="435" x14ac:dyDescent="0.15"/>
    <row r="436" x14ac:dyDescent="0.15"/>
    <row r="437" x14ac:dyDescent="0.15"/>
    <row r="438" x14ac:dyDescent="0.15"/>
    <row r="439" x14ac:dyDescent="0.15"/>
    <row r="440" x14ac:dyDescent="0.15"/>
    <row r="441" x14ac:dyDescent="0.15"/>
    <row r="442" x14ac:dyDescent="0.15"/>
    <row r="443" x14ac:dyDescent="0.15"/>
    <row r="444" x14ac:dyDescent="0.15"/>
    <row r="445" x14ac:dyDescent="0.15"/>
    <row r="446" x14ac:dyDescent="0.15"/>
    <row r="447" x14ac:dyDescent="0.15"/>
    <row r="448" x14ac:dyDescent="0.15"/>
    <row r="449" x14ac:dyDescent="0.15"/>
    <row r="450" x14ac:dyDescent="0.15"/>
    <row r="451" x14ac:dyDescent="0.15"/>
    <row r="452" x14ac:dyDescent="0.15"/>
    <row r="453" x14ac:dyDescent="0.15"/>
    <row r="454" x14ac:dyDescent="0.15"/>
    <row r="455" x14ac:dyDescent="0.15"/>
    <row r="456" x14ac:dyDescent="0.15"/>
    <row r="457" x14ac:dyDescent="0.15"/>
    <row r="458" x14ac:dyDescent="0.15"/>
    <row r="459" x14ac:dyDescent="0.15"/>
    <row r="460" x14ac:dyDescent="0.15"/>
    <row r="461" x14ac:dyDescent="0.15"/>
    <row r="462" x14ac:dyDescent="0.15"/>
    <row r="463" x14ac:dyDescent="0.15"/>
    <row r="464" x14ac:dyDescent="0.15"/>
    <row r="465" x14ac:dyDescent="0.15"/>
    <row r="466" x14ac:dyDescent="0.15"/>
    <row r="467" x14ac:dyDescent="0.15"/>
    <row r="468" x14ac:dyDescent="0.15"/>
    <row r="469" x14ac:dyDescent="0.15"/>
    <row r="470" x14ac:dyDescent="0.15"/>
    <row r="471" x14ac:dyDescent="0.15"/>
    <row r="472" x14ac:dyDescent="0.15"/>
    <row r="473" x14ac:dyDescent="0.15"/>
    <row r="474" x14ac:dyDescent="0.15"/>
    <row r="475" x14ac:dyDescent="0.15"/>
    <row r="476" x14ac:dyDescent="0.15"/>
    <row r="477" x14ac:dyDescent="0.15"/>
    <row r="478" x14ac:dyDescent="0.15"/>
    <row r="479" x14ac:dyDescent="0.15"/>
    <row r="480" x14ac:dyDescent="0.15"/>
    <row r="481" x14ac:dyDescent="0.15"/>
    <row r="482" x14ac:dyDescent="0.15"/>
    <row r="483" x14ac:dyDescent="0.15"/>
    <row r="484" x14ac:dyDescent="0.15"/>
    <row r="485" x14ac:dyDescent="0.15"/>
    <row r="486" x14ac:dyDescent="0.15"/>
    <row r="487" x14ac:dyDescent="0.15"/>
    <row r="488" x14ac:dyDescent="0.15"/>
    <row r="489" x14ac:dyDescent="0.15"/>
    <row r="490" x14ac:dyDescent="0.15"/>
    <row r="491" x14ac:dyDescent="0.15"/>
    <row r="492" x14ac:dyDescent="0.15"/>
    <row r="493" x14ac:dyDescent="0.15"/>
    <row r="494" x14ac:dyDescent="0.15"/>
    <row r="495" x14ac:dyDescent="0.15"/>
    <row r="496" x14ac:dyDescent="0.15"/>
    <row r="497" x14ac:dyDescent="0.15"/>
    <row r="498" x14ac:dyDescent="0.15"/>
    <row r="499" x14ac:dyDescent="0.15"/>
    <row r="500" x14ac:dyDescent="0.15"/>
    <row r="501" x14ac:dyDescent="0.15"/>
    <row r="502" x14ac:dyDescent="0.15"/>
    <row r="503" x14ac:dyDescent="0.15"/>
    <row r="504" x14ac:dyDescent="0.15"/>
    <row r="505" x14ac:dyDescent="0.15"/>
    <row r="506" x14ac:dyDescent="0.15"/>
    <row r="507" x14ac:dyDescent="0.15"/>
    <row r="508" x14ac:dyDescent="0.15"/>
    <row r="509" x14ac:dyDescent="0.15"/>
    <row r="510" x14ac:dyDescent="0.15"/>
    <row r="511" x14ac:dyDescent="0.15"/>
    <row r="512" x14ac:dyDescent="0.15"/>
    <row r="513" x14ac:dyDescent="0.15"/>
    <row r="514" x14ac:dyDescent="0.15"/>
    <row r="515" x14ac:dyDescent="0.15"/>
    <row r="516" x14ac:dyDescent="0.15"/>
    <row r="517" x14ac:dyDescent="0.15"/>
    <row r="518" x14ac:dyDescent="0.15"/>
    <row r="519" x14ac:dyDescent="0.15"/>
    <row r="520" x14ac:dyDescent="0.15"/>
  </sheetData>
  <protectedRanges>
    <protectedRange password="CC3D" sqref="L4:L10 F4:F10" name="Rango1_1"/>
    <protectedRange password="CC3D" sqref="H4:I10" name="Rango1_1_1"/>
    <protectedRange password="CC3D" sqref="J4:K11" name="Rango1_1_2"/>
  </protectedRanges>
  <customSheetViews>
    <customSheetView guid="{3C1F0AA0-6916-47EC-AFD3-D608039E36BB}" scale="85" showRuler="0">
      <selection activeCell="H43" sqref="H43:H49"/>
      <pageMargins left="1" right="0.28000000000000003" top="0.66" bottom="0.64" header="0" footer="0"/>
      <pageSetup paperSize="9" scale="55" orientation="landscape" horizontalDpi="4294967293" verticalDpi="300" r:id="rId1"/>
      <headerFooter alignWithMargins="0"/>
    </customSheetView>
  </customSheetViews>
  <mergeCells count="1">
    <mergeCell ref="A1:W1"/>
  </mergeCells>
  <phoneticPr fontId="6" type="noConversion"/>
  <conditionalFormatting sqref="A3:V3 A4:F10 H4:I10 L4:V11 A11:I11 A12:V225">
    <cfRule type="expression" dxfId="4" priority="13">
      <formula>$A3</formula>
    </cfRule>
  </conditionalFormatting>
  <conditionalFormatting sqref="F4:F9">
    <cfRule type="iconSet" priority="2">
      <iconSet iconSet="3Arrows">
        <cfvo type="percent" val="0"/>
        <cfvo type="percent" val="33"/>
        <cfvo type="percent" val="67"/>
      </iconSet>
    </cfRule>
  </conditionalFormatting>
  <conditionalFormatting sqref="G4:G5">
    <cfRule type="expression" dxfId="3" priority="3">
      <formula>$A4</formula>
    </cfRule>
  </conditionalFormatting>
  <conditionalFormatting sqref="G6:G10">
    <cfRule type="expression" dxfId="2" priority="5">
      <formula>$C6</formula>
    </cfRule>
  </conditionalFormatting>
  <conditionalFormatting sqref="J4:K11">
    <cfRule type="expression" dxfId="1" priority="4">
      <formula>$C4</formula>
    </cfRule>
  </conditionalFormatting>
  <pageMargins left="1" right="0.28000000000000003" top="0.66" bottom="0.64" header="0" footer="0"/>
  <pageSetup paperSize="9" scale="55" orientation="landscape" horizontalDpi="4294967293" verticalDpi="300" r:id="rId2"/>
  <headerFooter alignWithMargins="0"/>
  <cellWatches>
    <cellWatch r="H4"/>
  </cellWatches>
  <tableParts count="1"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>
    <tabColor theme="9" tint="-0.249977111117893"/>
  </sheetPr>
  <dimension ref="A1:Q499"/>
  <sheetViews>
    <sheetView zoomScale="85" zoomScaleNormal="85" workbookViewId="0">
      <selection activeCell="D15" sqref="D15"/>
    </sheetView>
  </sheetViews>
  <sheetFormatPr baseColWidth="10" defaultColWidth="0" defaultRowHeight="13" zeroHeight="1" x14ac:dyDescent="0.15"/>
  <cols>
    <col min="1" max="1" width="6" customWidth="1"/>
    <col min="2" max="2" width="6.83203125" customWidth="1"/>
    <col min="3" max="3" width="10.33203125" style="3" customWidth="1"/>
    <col min="4" max="8" width="9.5" customWidth="1"/>
    <col min="9" max="10" width="12" customWidth="1"/>
    <col min="11" max="11" width="6" style="3" customWidth="1"/>
    <col min="12" max="12" width="7.1640625" customWidth="1"/>
    <col min="13" max="13" width="17.5" customWidth="1"/>
    <col min="14" max="14" width="7" customWidth="1"/>
    <col min="15" max="15" width="22.5" customWidth="1"/>
    <col min="16" max="16" width="31.5" customWidth="1"/>
    <col min="17" max="17" width="1.5" customWidth="1"/>
    <col min="18" max="16384" width="11.5" hidden="1"/>
  </cols>
  <sheetData>
    <row r="1" spans="1:16" x14ac:dyDescent="0.15">
      <c r="A1" s="274" t="str">
        <f>+CONCATENATE("RED DE ALCANTARILLADO: "&amp;Id_Proyecto!C5)</f>
        <v>RED DE ALCANTARILLADO: ON DE LA OBRA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  <c r="M1" s="275"/>
      <c r="N1" s="89"/>
      <c r="O1" s="89"/>
      <c r="P1" s="90"/>
    </row>
    <row r="2" spans="1:16" ht="28" x14ac:dyDescent="0.15">
      <c r="A2" s="113" t="s">
        <v>6</v>
      </c>
      <c r="B2" s="113" t="s">
        <v>45</v>
      </c>
      <c r="C2" s="114" t="s">
        <v>29</v>
      </c>
      <c r="D2" s="113" t="s">
        <v>236</v>
      </c>
      <c r="E2" s="113" t="s">
        <v>0</v>
      </c>
      <c r="F2" s="113" t="s">
        <v>55</v>
      </c>
      <c r="G2" s="113" t="s">
        <v>192</v>
      </c>
      <c r="H2" s="113" t="s">
        <v>193</v>
      </c>
      <c r="I2" s="113" t="s">
        <v>51</v>
      </c>
      <c r="J2" s="113" t="s">
        <v>52</v>
      </c>
      <c r="K2" s="114" t="s">
        <v>46</v>
      </c>
      <c r="L2" s="114" t="s">
        <v>41</v>
      </c>
      <c r="M2" s="113" t="s">
        <v>8</v>
      </c>
      <c r="N2" s="114" t="s">
        <v>42</v>
      </c>
      <c r="O2" s="113" t="s">
        <v>8</v>
      </c>
      <c r="P2" s="114" t="s">
        <v>1</v>
      </c>
    </row>
    <row r="3" spans="1:16" x14ac:dyDescent="0.15">
      <c r="A3" s="148" t="str">
        <f>IF(Plantilla_Alc!A3="","",Plantilla_Alc!A3)</f>
        <v>NOMBRE DE LA CALLE</v>
      </c>
      <c r="B3" s="148"/>
      <c r="C3" s="149"/>
      <c r="D3" s="150"/>
      <c r="E3" s="150"/>
      <c r="F3" s="151"/>
      <c r="G3" s="152" t="str">
        <f>IF(Plantilla_Alc!H3&gt;0,Plantilla_Alc!H3,"")</f>
        <v/>
      </c>
      <c r="H3" s="152" t="str">
        <f>IF(Plantilla_Alc!I3&gt;0,Plantilla_Alc!I3,"")</f>
        <v/>
      </c>
      <c r="I3" s="153" t="str">
        <f>IF(Plantilla_Alc!J3&gt;0,Plantilla_Alc!J3,"")</f>
        <v/>
      </c>
      <c r="J3" s="153" t="str">
        <f>IF(Plantilla_Alc!K3&gt;0,Plantilla_Alc!K3,"")</f>
        <v/>
      </c>
      <c r="K3" s="153" t="str">
        <f>IF(Plantilla_Alc!L3&gt;0,Plantilla_Alc!L3,"")</f>
        <v/>
      </c>
      <c r="L3" s="153" t="str">
        <f>IF(Plantilla_Alc!Q3&gt;0,Plantilla_Alc!Q3,"")</f>
        <v/>
      </c>
      <c r="M3" s="153" t="str">
        <f>IF(Plantilla_Alc!R3&gt;0,Plantilla_Alc!R3,"")</f>
        <v/>
      </c>
      <c r="N3" s="153" t="str">
        <f>IF(Plantilla_Alc!S3&gt;0,Plantilla_Alc!S3,"")</f>
        <v/>
      </c>
      <c r="O3" s="153" t="str">
        <f>IF(Plantilla_Alc!T3&gt;0,Plantilla_Alc!T3,"")</f>
        <v/>
      </c>
      <c r="P3" s="153" t="str">
        <f>IF(Plantilla_Alc!V3&lt;&gt;"",Plantilla_Alc!V3,"")</f>
        <v/>
      </c>
    </row>
    <row r="4" spans="1:16" x14ac:dyDescent="0.15">
      <c r="A4" s="168">
        <f>IF(Plantilla_Alc!A4="","",Plantilla_Alc!A4)</f>
        <v>1</v>
      </c>
      <c r="B4" s="169">
        <f>IF(Plantilla_Alc!B4="","",Plantilla_Alc!B4)</f>
        <v>1</v>
      </c>
      <c r="C4" s="37">
        <f>IF(Plantilla_Alc!C4="","",Plantilla_Alc!C4)</f>
        <v>12.82</v>
      </c>
      <c r="D4" s="42">
        <f>IF(Plantilla_Alc!D4="","",Plantilla_Alc!D4)</f>
        <v>315</v>
      </c>
      <c r="E4" s="42" t="str">
        <f>IF(Plantilla_Alc!E4="","",Plantilla_Alc!E4)</f>
        <v>PVC</v>
      </c>
      <c r="F4" s="65">
        <f>IF(Plantilla_Alc!G4&gt;0,Plantilla_Alc!G4,"")</f>
        <v>2593.64</v>
      </c>
      <c r="G4" s="65" t="str">
        <f>IF(Plantilla_Alc!H4&gt;0,Plantilla_Alc!H4,"")</f>
        <v xml:space="preserve"> </v>
      </c>
      <c r="H4" s="65">
        <f>IF(Plantilla_Alc!I4&gt;0,Plantilla_Alc!I4,"")</f>
        <v>2591.94</v>
      </c>
      <c r="I4" s="37" t="str">
        <f>IF(Plantilla_Alc!J4&gt;0,Plantilla_Alc!J4,"")</f>
        <v/>
      </c>
      <c r="J4" s="37">
        <f>IF(Plantilla_Alc!K4&gt;0,Plantilla_Alc!K4,"")</f>
        <v>1.7</v>
      </c>
      <c r="K4" s="37" t="str">
        <f>IF(Plantilla_Alc!L4&gt;0,Plantilla_Alc!L4,"")</f>
        <v/>
      </c>
      <c r="L4" s="37" t="str">
        <f>IF(Plantilla_Alc!Q4&gt;0,Plantilla_Alc!Q4,"")</f>
        <v/>
      </c>
      <c r="M4" s="37" t="str">
        <f>IF(Plantilla_Alc!R4&gt;0,Plantilla_Alc!R4,"")</f>
        <v/>
      </c>
      <c r="N4" s="37" t="str">
        <f>IF(Plantilla_Alc!S4&gt;0,Plantilla_Alc!S4,"")</f>
        <v/>
      </c>
      <c r="O4" s="37" t="str">
        <f>IF(Plantilla_Alc!T4&gt;0,Plantilla_Alc!T4,"")</f>
        <v/>
      </c>
      <c r="P4" s="37" t="str">
        <f>IF(Plantilla_Alc!V4&lt;&gt;"",Plantilla_Alc!V4,"")</f>
        <v/>
      </c>
    </row>
    <row r="5" spans="1:16" x14ac:dyDescent="0.15">
      <c r="A5" s="168">
        <f>IF(Plantilla_Alc!A5="","",Plantilla_Alc!A5)</f>
        <v>2</v>
      </c>
      <c r="B5" s="169">
        <f>IF(Plantilla_Alc!B5="","",Plantilla_Alc!B5)</f>
        <v>2</v>
      </c>
      <c r="C5" s="37">
        <f>IF(Plantilla_Alc!C5="","",Plantilla_Alc!C5)</f>
        <v>25</v>
      </c>
      <c r="D5" s="42">
        <f>IF(Plantilla_Alc!D5="","",Plantilla_Alc!D5)</f>
        <v>315</v>
      </c>
      <c r="E5" s="42" t="str">
        <f>IF(Plantilla_Alc!E5="","",Plantilla_Alc!E5)</f>
        <v>PVC</v>
      </c>
      <c r="F5" s="65">
        <f>IF(Plantilla_Alc!G5&gt;0,Plantilla_Alc!G5,"")</f>
        <v>2593.61</v>
      </c>
      <c r="G5" s="65">
        <f>IF(Plantilla_Alc!H5&gt;0,Plantilla_Alc!H5,"")</f>
        <v>2591.65</v>
      </c>
      <c r="H5" s="65">
        <f>IF(Plantilla_Alc!I5&gt;0,Plantilla_Alc!I5,"")</f>
        <v>2591.65</v>
      </c>
      <c r="I5" s="37">
        <f>IF(Plantilla_Alc!J5&gt;0,Plantilla_Alc!J5,"")</f>
        <v>1.96</v>
      </c>
      <c r="J5" s="37">
        <f>IF(Plantilla_Alc!K5&gt;0,Plantilla_Alc!K5,"")</f>
        <v>1.96</v>
      </c>
      <c r="K5" s="37" t="str">
        <f>IF(Plantilla_Alc!L5&gt;0,Plantilla_Alc!L5,"")</f>
        <v/>
      </c>
      <c r="L5" s="37" t="str">
        <f>IF(Plantilla_Alc!Q5&gt;0,Plantilla_Alc!Q5,"")</f>
        <v/>
      </c>
      <c r="M5" s="37" t="str">
        <f>IF(Plantilla_Alc!R5&gt;0,Plantilla_Alc!R5,"")</f>
        <v/>
      </c>
      <c r="N5" s="37" t="str">
        <f>IF(Plantilla_Alc!S5&gt;0,Plantilla_Alc!S5,"")</f>
        <v/>
      </c>
      <c r="O5" s="37" t="str">
        <f>IF(Plantilla_Alc!T5&gt;0,Plantilla_Alc!T5,"")</f>
        <v/>
      </c>
      <c r="P5" s="37" t="str">
        <f>IF(Plantilla_Alc!V5&lt;&gt;"",Plantilla_Alc!V5,"")</f>
        <v/>
      </c>
    </row>
    <row r="6" spans="1:16" x14ac:dyDescent="0.15">
      <c r="A6" s="168">
        <f>IF(Plantilla_Alc!A6="","",Plantilla_Alc!A6)</f>
        <v>3</v>
      </c>
      <c r="B6" s="2">
        <f>IF(Plantilla_Alc!B6="","",Plantilla_Alc!B6)</f>
        <v>3</v>
      </c>
      <c r="C6" s="37">
        <f>IF(Plantilla_Alc!C6="","",Plantilla_Alc!C6)</f>
        <v>28</v>
      </c>
      <c r="D6" s="42">
        <f>IF(Plantilla_Alc!D6="","",Plantilla_Alc!D6)</f>
        <v>315</v>
      </c>
      <c r="E6" s="42" t="str">
        <f>IF(Plantilla_Alc!E6="","",Plantilla_Alc!E6)</f>
        <v>PVC</v>
      </c>
      <c r="F6" s="65">
        <f>IF(Plantilla_Alc!G6&gt;0,Plantilla_Alc!G6,"")</f>
        <v>2592.2080000000001</v>
      </c>
      <c r="G6" s="65">
        <f>IF(Plantilla_Alc!H6&gt;0,Plantilla_Alc!H6,"")</f>
        <v>2589.9279999999999</v>
      </c>
      <c r="H6" s="65">
        <f>IF(Plantilla_Alc!I6&gt;0,Plantilla_Alc!I6,"")</f>
        <v>2589.9279999999999</v>
      </c>
      <c r="I6" s="37">
        <f>IF(Plantilla_Alc!J6&gt;0,Plantilla_Alc!J6,"")</f>
        <v>2.2799999999999998</v>
      </c>
      <c r="J6" s="37">
        <f>IF(Plantilla_Alc!K6&gt;0,Plantilla_Alc!K6,"")</f>
        <v>2.2799999999999998</v>
      </c>
      <c r="K6" s="37" t="str">
        <f>IF(Plantilla_Alc!L6&gt;0,Plantilla_Alc!L6,"")</f>
        <v/>
      </c>
      <c r="L6" s="37" t="str">
        <f>IF(Plantilla_Alc!Q6&gt;0,Plantilla_Alc!Q6,"")</f>
        <v/>
      </c>
      <c r="M6" s="37" t="str">
        <f>IF(Plantilla_Alc!R6&gt;0,Plantilla_Alc!R6,"")</f>
        <v/>
      </c>
      <c r="N6" s="37" t="str">
        <f>IF(Plantilla_Alc!S6&gt;0,Plantilla_Alc!S6,"")</f>
        <v/>
      </c>
      <c r="O6" s="37" t="str">
        <f>IF(Plantilla_Alc!T6&gt;0,Plantilla_Alc!T6,"")</f>
        <v/>
      </c>
      <c r="P6" s="37" t="str">
        <f>IF(Plantilla_Alc!V6&lt;&gt;"",Plantilla_Alc!V6,"")</f>
        <v/>
      </c>
    </row>
    <row r="7" spans="1:16" x14ac:dyDescent="0.15">
      <c r="A7" s="2">
        <f>IF(Plantilla_Alc!A7="","",Plantilla_Alc!A7)</f>
        <v>4</v>
      </c>
      <c r="B7" s="2">
        <f>IF(Plantilla_Alc!B7="","",Plantilla_Alc!B7)</f>
        <v>4</v>
      </c>
      <c r="C7" s="37">
        <f>IF(Plantilla_Alc!C7="","",Plantilla_Alc!C7)</f>
        <v>30</v>
      </c>
      <c r="D7" s="42">
        <f>IF(Plantilla_Alc!D7="","",Plantilla_Alc!D7)</f>
        <v>315</v>
      </c>
      <c r="E7" s="42" t="str">
        <f>IF(Plantilla_Alc!E7="","",Plantilla_Alc!E7)</f>
        <v>PVC</v>
      </c>
      <c r="F7" s="65">
        <f>IF(Plantilla_Alc!G7&gt;0,Plantilla_Alc!G7,"")</f>
        <v>2590.19</v>
      </c>
      <c r="G7" s="65">
        <f>IF(Plantilla_Alc!H7&gt;0,Plantilla_Alc!H7,"")</f>
        <v>2588.35</v>
      </c>
      <c r="H7" s="65">
        <f>IF(Plantilla_Alc!I7&gt;0,Plantilla_Alc!I7,"")</f>
        <v>2588.35</v>
      </c>
      <c r="I7" s="37">
        <f>IF(Plantilla_Alc!J7&gt;0,Plantilla_Alc!J7,"")</f>
        <v>1.84</v>
      </c>
      <c r="J7" s="37">
        <f>IF(Plantilla_Alc!K7&gt;0,Plantilla_Alc!K7,"")</f>
        <v>1.84</v>
      </c>
      <c r="K7" s="37" t="str">
        <f>IF(Plantilla_Alc!L7&gt;0,Plantilla_Alc!L7,"")</f>
        <v/>
      </c>
      <c r="L7" s="37" t="str">
        <f>IF(Plantilla_Alc!Q7&gt;0,Plantilla_Alc!Q7,"")</f>
        <v/>
      </c>
      <c r="M7" s="37" t="str">
        <f>IF(Plantilla_Alc!R7&gt;0,Plantilla_Alc!R7,"")</f>
        <v/>
      </c>
      <c r="N7" s="37" t="str">
        <f>IF(Plantilla_Alc!S7&gt;0,Plantilla_Alc!S7,"")</f>
        <v/>
      </c>
      <c r="O7" s="37" t="str">
        <f>IF(Plantilla_Alc!T7&gt;0,Plantilla_Alc!T7,"")</f>
        <v/>
      </c>
      <c r="P7" s="37" t="str">
        <f>IF(Plantilla_Alc!V7&lt;&gt;"",Plantilla_Alc!V7,"")</f>
        <v/>
      </c>
    </row>
    <row r="8" spans="1:16" x14ac:dyDescent="0.15">
      <c r="A8" s="168">
        <f>IF(Plantilla_Alc!A8="","",Plantilla_Alc!A8)</f>
        <v>5</v>
      </c>
      <c r="B8" s="169">
        <f>IF(Plantilla_Alc!B8="","",Plantilla_Alc!B8)</f>
        <v>5</v>
      </c>
      <c r="C8" s="37">
        <f>IF(Plantilla_Alc!C8="","",Plantilla_Alc!C8)</f>
        <v>10</v>
      </c>
      <c r="D8" s="42">
        <f>IF(Plantilla_Alc!D8="","",Plantilla_Alc!D8)</f>
        <v>315</v>
      </c>
      <c r="E8" s="42" t="str">
        <f>IF(Plantilla_Alc!E8="","",Plantilla_Alc!E8)</f>
        <v>PVC</v>
      </c>
      <c r="F8" s="65">
        <f>IF(Plantilla_Alc!G8&gt;0,Plantilla_Alc!G8,"")</f>
        <v>2588.5830000000001</v>
      </c>
      <c r="G8" s="65">
        <f>IF(Plantilla_Alc!H8&gt;0,Plantilla_Alc!H8,"")</f>
        <v>2586.3830000000003</v>
      </c>
      <c r="H8" s="65">
        <f>IF(Plantilla_Alc!I8&gt;0,Plantilla_Alc!I8,"")</f>
        <v>2586.3830000000003</v>
      </c>
      <c r="I8" s="37">
        <f>IF(Plantilla_Alc!J8&gt;0,Plantilla_Alc!J8,"")</f>
        <v>2.2000000000000002</v>
      </c>
      <c r="J8" s="37">
        <f>IF(Plantilla_Alc!K8&gt;0,Plantilla_Alc!K8,"")</f>
        <v>2.2000000000000002</v>
      </c>
      <c r="K8" s="37" t="str">
        <f>IF(Plantilla_Alc!L8&gt;0,Plantilla_Alc!L8,"")</f>
        <v/>
      </c>
      <c r="L8" s="37" t="str">
        <f>IF(Plantilla_Alc!Q8&gt;0,Plantilla_Alc!Q8,"")</f>
        <v/>
      </c>
      <c r="M8" s="37" t="str">
        <f>IF(Plantilla_Alc!R8&gt;0,Plantilla_Alc!R8,"")</f>
        <v/>
      </c>
      <c r="N8" s="37" t="str">
        <f>IF(Plantilla_Alc!S8&gt;0,Plantilla_Alc!S8,"")</f>
        <v/>
      </c>
      <c r="O8" s="37" t="str">
        <f>IF(Plantilla_Alc!T8&gt;0,Plantilla_Alc!T8,"")</f>
        <v/>
      </c>
      <c r="P8" s="37" t="str">
        <f>IF(Plantilla_Alc!V8&lt;&gt;"",Plantilla_Alc!V8,"")</f>
        <v/>
      </c>
    </row>
    <row r="9" spans="1:16" x14ac:dyDescent="0.15">
      <c r="A9" s="168">
        <f>IF(Plantilla_Alc!A9="","",Plantilla_Alc!A9)</f>
        <v>6</v>
      </c>
      <c r="B9" s="169">
        <f>IF(Plantilla_Alc!B9="","",Plantilla_Alc!B9)</f>
        <v>6</v>
      </c>
      <c r="C9" s="37">
        <f>IF(Plantilla_Alc!C9="","",Plantilla_Alc!C9)</f>
        <v>15</v>
      </c>
      <c r="D9" s="42">
        <f>IF(Plantilla_Alc!D9="","",Plantilla_Alc!D9)</f>
        <v>315</v>
      </c>
      <c r="E9" s="42" t="str">
        <f>IF(Plantilla_Alc!E9="","",Plantilla_Alc!E9)</f>
        <v>PVC</v>
      </c>
      <c r="F9" s="65">
        <f>IF(Plantilla_Alc!G9&gt;0,Plantilla_Alc!G9,"")</f>
        <v>2587.5680000000002</v>
      </c>
      <c r="G9" s="65">
        <f>IF(Plantilla_Alc!H9&gt;0,Plantilla_Alc!H9,"")</f>
        <v>2585.6580000000004</v>
      </c>
      <c r="H9" s="65">
        <f>IF(Plantilla_Alc!I9&gt;0,Plantilla_Alc!I9,"")</f>
        <v>2585.6580000000004</v>
      </c>
      <c r="I9" s="37">
        <f>IF(Plantilla_Alc!J9&gt;0,Plantilla_Alc!J9,"")</f>
        <v>1.91</v>
      </c>
      <c r="J9" s="37">
        <f>IF(Plantilla_Alc!K9&gt;0,Plantilla_Alc!K9,"")</f>
        <v>1.91</v>
      </c>
      <c r="K9" s="37" t="str">
        <f>IF(Plantilla_Alc!L9&gt;0,Plantilla_Alc!L9,"")</f>
        <v/>
      </c>
      <c r="L9" s="37" t="str">
        <f>IF(Plantilla_Alc!Q9&gt;0,Plantilla_Alc!Q9,"")</f>
        <v/>
      </c>
      <c r="M9" s="37" t="str">
        <f>IF(Plantilla_Alc!R9&gt;0,Plantilla_Alc!R9,"")</f>
        <v/>
      </c>
      <c r="N9" s="37" t="str">
        <f>IF(Plantilla_Alc!S9&gt;0,Plantilla_Alc!S9,"")</f>
        <v/>
      </c>
      <c r="O9" s="37" t="str">
        <f>IF(Plantilla_Alc!T9&gt;0,Plantilla_Alc!T9,"")</f>
        <v/>
      </c>
      <c r="P9" s="37" t="str">
        <f>IF(Plantilla_Alc!V9&lt;&gt;"",Plantilla_Alc!V9,"")</f>
        <v/>
      </c>
    </row>
    <row r="10" spans="1:16" x14ac:dyDescent="0.15">
      <c r="A10" s="168">
        <f>IF(Plantilla_Alc!A10="","",Plantilla_Alc!A10)</f>
        <v>7</v>
      </c>
      <c r="B10" s="169" t="str">
        <f>IF(Plantilla_Alc!B10="","",Plantilla_Alc!B10)</f>
        <v/>
      </c>
      <c r="C10" s="37" t="str">
        <f>IF(Plantilla_Alc!C10="","",Plantilla_Alc!C10)</f>
        <v/>
      </c>
      <c r="D10" s="42" t="str">
        <f>IF(Plantilla_Alc!D10="","",Plantilla_Alc!D10)</f>
        <v/>
      </c>
      <c r="E10" s="42" t="str">
        <f>IF(Plantilla_Alc!E10="","",Plantilla_Alc!E10)</f>
        <v/>
      </c>
      <c r="F10" s="65">
        <f>IF(Plantilla_Alc!G10&gt;0,Plantilla_Alc!G10,"")</f>
        <v>2584.7809999999999</v>
      </c>
      <c r="G10" s="65">
        <f>IF(Plantilla_Alc!H10&gt;0,Plantilla_Alc!H10,"")</f>
        <v>2581.8809999999999</v>
      </c>
      <c r="H10" s="65">
        <f>IF(Plantilla_Alc!I10&gt;0,Plantilla_Alc!I10,"")</f>
        <v>2581.8809999999999</v>
      </c>
      <c r="I10" s="37">
        <f>IF(Plantilla_Alc!J10&gt;0,Plantilla_Alc!J10,"")</f>
        <v>2.9</v>
      </c>
      <c r="J10" s="37">
        <f>IF(Plantilla_Alc!K10&gt;0,Plantilla_Alc!K10,"")</f>
        <v>2.9</v>
      </c>
      <c r="K10" s="37" t="str">
        <f>IF(Plantilla_Alc!L10&gt;0,Plantilla_Alc!L10,"")</f>
        <v/>
      </c>
      <c r="L10" s="37" t="str">
        <f>IF(Plantilla_Alc!Q10&gt;0,Plantilla_Alc!Q10,"")</f>
        <v/>
      </c>
      <c r="M10" s="37" t="str">
        <f>IF(Plantilla_Alc!R10&gt;0,Plantilla_Alc!R10,"")</f>
        <v/>
      </c>
      <c r="N10" s="37" t="str">
        <f>IF(Plantilla_Alc!S10&gt;0,Plantilla_Alc!S10,"")</f>
        <v/>
      </c>
      <c r="O10" s="37" t="str">
        <f>IF(Plantilla_Alc!T10&gt;0,Plantilla_Alc!T10,"")</f>
        <v/>
      </c>
      <c r="P10" s="37" t="str">
        <f>IF(Plantilla_Alc!V10&lt;&gt;"",Plantilla_Alc!V10,"")</f>
        <v/>
      </c>
    </row>
    <row r="11" spans="1:16" x14ac:dyDescent="0.15"/>
    <row r="12" spans="1:16" x14ac:dyDescent="0.15"/>
    <row r="13" spans="1:16" x14ac:dyDescent="0.15"/>
    <row r="14" spans="1:16" x14ac:dyDescent="0.15"/>
    <row r="15" spans="1:16" x14ac:dyDescent="0.15"/>
    <row r="16" spans="1:16" x14ac:dyDescent="0.15"/>
    <row r="17" x14ac:dyDescent="0.15"/>
    <row r="18" x14ac:dyDescent="0.15"/>
    <row r="19" x14ac:dyDescent="0.15"/>
    <row r="20" x14ac:dyDescent="0.15"/>
    <row r="21" x14ac:dyDescent="0.15"/>
    <row r="22" x14ac:dyDescent="0.15"/>
    <row r="23" x14ac:dyDescent="0.15"/>
    <row r="24" x14ac:dyDescent="0.15"/>
    <row r="25" x14ac:dyDescent="0.15"/>
    <row r="26" x14ac:dyDescent="0.15"/>
    <row r="27" x14ac:dyDescent="0.15"/>
    <row r="28" x14ac:dyDescent="0.15"/>
    <row r="29" x14ac:dyDescent="0.15"/>
    <row r="30" x14ac:dyDescent="0.15"/>
    <row r="31" x14ac:dyDescent="0.15"/>
    <row r="32" x14ac:dyDescent="0.15"/>
    <row r="33" x14ac:dyDescent="0.15"/>
    <row r="34" x14ac:dyDescent="0.15"/>
    <row r="35" x14ac:dyDescent="0.15"/>
    <row r="36" x14ac:dyDescent="0.15"/>
    <row r="37" x14ac:dyDescent="0.15"/>
    <row r="38" x14ac:dyDescent="0.15"/>
    <row r="39" x14ac:dyDescent="0.15"/>
    <row r="40" x14ac:dyDescent="0.15"/>
    <row r="41" x14ac:dyDescent="0.15"/>
    <row r="42" x14ac:dyDescent="0.15"/>
    <row r="43" x14ac:dyDescent="0.15"/>
    <row r="44" x14ac:dyDescent="0.15"/>
    <row r="45" x14ac:dyDescent="0.15"/>
    <row r="46" x14ac:dyDescent="0.15"/>
    <row r="47" x14ac:dyDescent="0.15"/>
    <row r="48" x14ac:dyDescent="0.15"/>
    <row r="49" x14ac:dyDescent="0.15"/>
    <row r="50" x14ac:dyDescent="0.15"/>
    <row r="51" x14ac:dyDescent="0.15"/>
    <row r="52" x14ac:dyDescent="0.15"/>
    <row r="53" x14ac:dyDescent="0.15"/>
    <row r="54" x14ac:dyDescent="0.15"/>
    <row r="55" x14ac:dyDescent="0.15"/>
    <row r="56" x14ac:dyDescent="0.15"/>
    <row r="57" x14ac:dyDescent="0.15"/>
    <row r="58" x14ac:dyDescent="0.15"/>
    <row r="59" x14ac:dyDescent="0.15"/>
    <row r="60" x14ac:dyDescent="0.15"/>
    <row r="61" x14ac:dyDescent="0.15"/>
    <row r="62" x14ac:dyDescent="0.15"/>
    <row r="63" x14ac:dyDescent="0.15"/>
    <row r="64" x14ac:dyDescent="0.15"/>
    <row r="65" x14ac:dyDescent="0.15"/>
    <row r="66" x14ac:dyDescent="0.15"/>
    <row r="67" x14ac:dyDescent="0.15"/>
    <row r="68" x14ac:dyDescent="0.15"/>
    <row r="69" x14ac:dyDescent="0.15"/>
    <row r="70" x14ac:dyDescent="0.15"/>
    <row r="71" x14ac:dyDescent="0.15"/>
    <row r="72" x14ac:dyDescent="0.15"/>
    <row r="73" x14ac:dyDescent="0.15"/>
    <row r="74" x14ac:dyDescent="0.15"/>
    <row r="75" x14ac:dyDescent="0.15"/>
    <row r="76" x14ac:dyDescent="0.15"/>
    <row r="77" x14ac:dyDescent="0.15"/>
    <row r="78" x14ac:dyDescent="0.15"/>
    <row r="79" x14ac:dyDescent="0.15"/>
    <row r="80" x14ac:dyDescent="0.15"/>
    <row r="81" x14ac:dyDescent="0.15"/>
    <row r="82" x14ac:dyDescent="0.15"/>
    <row r="83" x14ac:dyDescent="0.15"/>
    <row r="84" x14ac:dyDescent="0.15"/>
    <row r="85" x14ac:dyDescent="0.15"/>
    <row r="86" x14ac:dyDescent="0.15"/>
    <row r="87" x14ac:dyDescent="0.15"/>
    <row r="88" x14ac:dyDescent="0.15"/>
    <row r="89" x14ac:dyDescent="0.15"/>
    <row r="90" x14ac:dyDescent="0.15"/>
    <row r="91" x14ac:dyDescent="0.15"/>
    <row r="92" x14ac:dyDescent="0.15"/>
    <row r="93" x14ac:dyDescent="0.15"/>
    <row r="94" x14ac:dyDescent="0.15"/>
    <row r="95" x14ac:dyDescent="0.15"/>
    <row r="96" x14ac:dyDescent="0.15"/>
    <row r="97" x14ac:dyDescent="0.15"/>
    <row r="98" x14ac:dyDescent="0.15"/>
    <row r="99" x14ac:dyDescent="0.15"/>
    <row r="100" x14ac:dyDescent="0.15"/>
    <row r="101" x14ac:dyDescent="0.15"/>
    <row r="102" x14ac:dyDescent="0.15"/>
    <row r="103" x14ac:dyDescent="0.15"/>
    <row r="104" x14ac:dyDescent="0.15"/>
    <row r="105" x14ac:dyDescent="0.15"/>
    <row r="106" x14ac:dyDescent="0.15"/>
    <row r="107" x14ac:dyDescent="0.15"/>
    <row r="108" x14ac:dyDescent="0.15"/>
    <row r="109" x14ac:dyDescent="0.15"/>
    <row r="110" x14ac:dyDescent="0.15"/>
    <row r="111" x14ac:dyDescent="0.15"/>
    <row r="112" x14ac:dyDescent="0.15"/>
    <row r="113" x14ac:dyDescent="0.15"/>
    <row r="114" x14ac:dyDescent="0.15"/>
    <row r="115" x14ac:dyDescent="0.15"/>
    <row r="116" x14ac:dyDescent="0.15"/>
    <row r="117" x14ac:dyDescent="0.15"/>
    <row r="118" x14ac:dyDescent="0.15"/>
    <row r="119" x14ac:dyDescent="0.15"/>
    <row r="120" x14ac:dyDescent="0.15"/>
    <row r="121" x14ac:dyDescent="0.15"/>
    <row r="122" x14ac:dyDescent="0.15"/>
    <row r="123" x14ac:dyDescent="0.15"/>
    <row r="124" x14ac:dyDescent="0.15"/>
    <row r="125" x14ac:dyDescent="0.15"/>
    <row r="126" x14ac:dyDescent="0.15"/>
    <row r="127" x14ac:dyDescent="0.15"/>
    <row r="128" x14ac:dyDescent="0.15"/>
    <row r="129" x14ac:dyDescent="0.15"/>
    <row r="130" x14ac:dyDescent="0.15"/>
    <row r="131" x14ac:dyDescent="0.15"/>
    <row r="132" x14ac:dyDescent="0.15"/>
    <row r="133" x14ac:dyDescent="0.15"/>
    <row r="134" x14ac:dyDescent="0.15"/>
    <row r="135" x14ac:dyDescent="0.15"/>
    <row r="136" x14ac:dyDescent="0.15"/>
    <row r="137" x14ac:dyDescent="0.15"/>
    <row r="138" x14ac:dyDescent="0.15"/>
    <row r="139" x14ac:dyDescent="0.15"/>
    <row r="140" x14ac:dyDescent="0.15"/>
    <row r="141" x14ac:dyDescent="0.15"/>
    <row r="142" x14ac:dyDescent="0.15"/>
    <row r="143" x14ac:dyDescent="0.15"/>
    <row r="144" x14ac:dyDescent="0.15"/>
    <row r="145" x14ac:dyDescent="0.15"/>
    <row r="146" x14ac:dyDescent="0.15"/>
    <row r="147" x14ac:dyDescent="0.15"/>
    <row r="148" x14ac:dyDescent="0.15"/>
    <row r="149" x14ac:dyDescent="0.15"/>
    <row r="150" x14ac:dyDescent="0.15"/>
    <row r="151" x14ac:dyDescent="0.15"/>
    <row r="152" x14ac:dyDescent="0.15"/>
    <row r="153" x14ac:dyDescent="0.15"/>
    <row r="154" x14ac:dyDescent="0.15"/>
    <row r="155" x14ac:dyDescent="0.15"/>
    <row r="156" x14ac:dyDescent="0.15"/>
    <row r="157" x14ac:dyDescent="0.15"/>
    <row r="158" x14ac:dyDescent="0.15"/>
    <row r="159" x14ac:dyDescent="0.15"/>
    <row r="160" x14ac:dyDescent="0.15"/>
    <row r="161" x14ac:dyDescent="0.15"/>
    <row r="162" x14ac:dyDescent="0.15"/>
    <row r="163" x14ac:dyDescent="0.15"/>
    <row r="164" x14ac:dyDescent="0.15"/>
    <row r="165" x14ac:dyDescent="0.15"/>
    <row r="166" x14ac:dyDescent="0.15"/>
    <row r="167" x14ac:dyDescent="0.15"/>
    <row r="168" x14ac:dyDescent="0.15"/>
    <row r="169" x14ac:dyDescent="0.15"/>
    <row r="170" x14ac:dyDescent="0.15"/>
    <row r="171" x14ac:dyDescent="0.15"/>
    <row r="172" x14ac:dyDescent="0.15"/>
    <row r="173" x14ac:dyDescent="0.15"/>
    <row r="174" x14ac:dyDescent="0.15"/>
    <row r="175" x14ac:dyDescent="0.15"/>
    <row r="176" x14ac:dyDescent="0.15"/>
    <row r="177" x14ac:dyDescent="0.15"/>
    <row r="178" x14ac:dyDescent="0.15"/>
    <row r="179" x14ac:dyDescent="0.15"/>
    <row r="180" x14ac:dyDescent="0.15"/>
    <row r="181" x14ac:dyDescent="0.15"/>
    <row r="182" x14ac:dyDescent="0.15"/>
    <row r="183" x14ac:dyDescent="0.15"/>
    <row r="184" x14ac:dyDescent="0.15"/>
    <row r="185" x14ac:dyDescent="0.15"/>
    <row r="186" x14ac:dyDescent="0.15"/>
    <row r="187" x14ac:dyDescent="0.15"/>
    <row r="188" x14ac:dyDescent="0.15"/>
    <row r="189" x14ac:dyDescent="0.15"/>
    <row r="190" x14ac:dyDescent="0.15"/>
    <row r="191" x14ac:dyDescent="0.15"/>
    <row r="192" x14ac:dyDescent="0.15"/>
    <row r="193" x14ac:dyDescent="0.15"/>
    <row r="194" x14ac:dyDescent="0.15"/>
    <row r="195" x14ac:dyDescent="0.15"/>
    <row r="196" x14ac:dyDescent="0.15"/>
    <row r="197" x14ac:dyDescent="0.15"/>
    <row r="198" x14ac:dyDescent="0.15"/>
    <row r="199" x14ac:dyDescent="0.15"/>
    <row r="200" x14ac:dyDescent="0.15"/>
    <row r="201" x14ac:dyDescent="0.15"/>
    <row r="202" x14ac:dyDescent="0.15"/>
    <row r="203" x14ac:dyDescent="0.15"/>
    <row r="204" x14ac:dyDescent="0.15"/>
    <row r="205" x14ac:dyDescent="0.15"/>
    <row r="206" x14ac:dyDescent="0.15"/>
    <row r="207" x14ac:dyDescent="0.15"/>
    <row r="208" x14ac:dyDescent="0.15"/>
    <row r="209" x14ac:dyDescent="0.15"/>
    <row r="210" x14ac:dyDescent="0.15"/>
    <row r="211" x14ac:dyDescent="0.15"/>
    <row r="212" x14ac:dyDescent="0.15"/>
    <row r="213" x14ac:dyDescent="0.15"/>
    <row r="214" x14ac:dyDescent="0.15"/>
    <row r="215" x14ac:dyDescent="0.15"/>
    <row r="216" x14ac:dyDescent="0.15"/>
    <row r="217" x14ac:dyDescent="0.15"/>
    <row r="218" x14ac:dyDescent="0.15"/>
    <row r="219" x14ac:dyDescent="0.15"/>
    <row r="220" x14ac:dyDescent="0.15"/>
    <row r="221" x14ac:dyDescent="0.15"/>
    <row r="222" x14ac:dyDescent="0.15"/>
    <row r="223" x14ac:dyDescent="0.15"/>
    <row r="224" x14ac:dyDescent="0.15"/>
    <row r="225" x14ac:dyDescent="0.15"/>
    <row r="226" x14ac:dyDescent="0.15"/>
    <row r="227" x14ac:dyDescent="0.15"/>
    <row r="228" x14ac:dyDescent="0.15"/>
    <row r="229" x14ac:dyDescent="0.15"/>
    <row r="230" x14ac:dyDescent="0.15"/>
    <row r="231" x14ac:dyDescent="0.15"/>
    <row r="232" x14ac:dyDescent="0.15"/>
    <row r="233" x14ac:dyDescent="0.15"/>
    <row r="234" x14ac:dyDescent="0.15"/>
    <row r="235" x14ac:dyDescent="0.15"/>
    <row r="236" x14ac:dyDescent="0.15"/>
    <row r="237" x14ac:dyDescent="0.15"/>
    <row r="238" x14ac:dyDescent="0.15"/>
    <row r="239" x14ac:dyDescent="0.15"/>
    <row r="240" x14ac:dyDescent="0.15"/>
    <row r="241" x14ac:dyDescent="0.15"/>
    <row r="242" x14ac:dyDescent="0.15"/>
    <row r="243" x14ac:dyDescent="0.15"/>
    <row r="244" x14ac:dyDescent="0.15"/>
    <row r="245" x14ac:dyDescent="0.15"/>
    <row r="246" x14ac:dyDescent="0.15"/>
    <row r="247" x14ac:dyDescent="0.15"/>
    <row r="248" x14ac:dyDescent="0.15"/>
    <row r="249" x14ac:dyDescent="0.15"/>
    <row r="250" x14ac:dyDescent="0.15"/>
    <row r="251" x14ac:dyDescent="0.15"/>
    <row r="252" x14ac:dyDescent="0.15"/>
    <row r="253" x14ac:dyDescent="0.15"/>
    <row r="254" x14ac:dyDescent="0.15"/>
    <row r="255" x14ac:dyDescent="0.15"/>
    <row r="256" x14ac:dyDescent="0.15"/>
    <row r="257" x14ac:dyDescent="0.15"/>
    <row r="258" x14ac:dyDescent="0.15"/>
    <row r="259" x14ac:dyDescent="0.15"/>
    <row r="260" x14ac:dyDescent="0.15"/>
    <row r="261" x14ac:dyDescent="0.15"/>
    <row r="262" x14ac:dyDescent="0.15"/>
    <row r="263" x14ac:dyDescent="0.15"/>
    <row r="264" x14ac:dyDescent="0.15"/>
    <row r="265" x14ac:dyDescent="0.15"/>
    <row r="266" x14ac:dyDescent="0.15"/>
    <row r="267" x14ac:dyDescent="0.15"/>
    <row r="268" x14ac:dyDescent="0.15"/>
    <row r="269" x14ac:dyDescent="0.15"/>
    <row r="270" x14ac:dyDescent="0.15"/>
    <row r="271" x14ac:dyDescent="0.15"/>
    <row r="272" x14ac:dyDescent="0.15"/>
    <row r="273" x14ac:dyDescent="0.15"/>
    <row r="274" x14ac:dyDescent="0.15"/>
    <row r="275" x14ac:dyDescent="0.15"/>
    <row r="276" x14ac:dyDescent="0.15"/>
    <row r="277" x14ac:dyDescent="0.15"/>
    <row r="278" x14ac:dyDescent="0.15"/>
    <row r="279" x14ac:dyDescent="0.15"/>
    <row r="280" x14ac:dyDescent="0.15"/>
    <row r="281" x14ac:dyDescent="0.15"/>
    <row r="282" x14ac:dyDescent="0.15"/>
    <row r="283" x14ac:dyDescent="0.15"/>
    <row r="284" x14ac:dyDescent="0.15"/>
    <row r="285" x14ac:dyDescent="0.15"/>
    <row r="286" x14ac:dyDescent="0.15"/>
    <row r="287" x14ac:dyDescent="0.15"/>
    <row r="288" x14ac:dyDescent="0.15"/>
    <row r="289" x14ac:dyDescent="0.15"/>
    <row r="290" x14ac:dyDescent="0.15"/>
    <row r="291" x14ac:dyDescent="0.15"/>
    <row r="292" x14ac:dyDescent="0.15"/>
    <row r="293" x14ac:dyDescent="0.15"/>
    <row r="294" x14ac:dyDescent="0.15"/>
    <row r="295" x14ac:dyDescent="0.15"/>
    <row r="296" x14ac:dyDescent="0.15"/>
    <row r="297" x14ac:dyDescent="0.15"/>
    <row r="298" x14ac:dyDescent="0.15"/>
    <row r="299" x14ac:dyDescent="0.15"/>
    <row r="300" x14ac:dyDescent="0.15"/>
    <row r="301" x14ac:dyDescent="0.15"/>
    <row r="302" x14ac:dyDescent="0.15"/>
    <row r="303" x14ac:dyDescent="0.15"/>
    <row r="304" x14ac:dyDescent="0.15"/>
    <row r="305" x14ac:dyDescent="0.15"/>
    <row r="306" x14ac:dyDescent="0.15"/>
    <row r="307" x14ac:dyDescent="0.15"/>
    <row r="308" x14ac:dyDescent="0.15"/>
    <row r="309" x14ac:dyDescent="0.15"/>
    <row r="310" x14ac:dyDescent="0.15"/>
    <row r="311" x14ac:dyDescent="0.15"/>
    <row r="312" x14ac:dyDescent="0.15"/>
    <row r="313" x14ac:dyDescent="0.15"/>
    <row r="314" x14ac:dyDescent="0.15"/>
    <row r="315" x14ac:dyDescent="0.15"/>
    <row r="316" x14ac:dyDescent="0.15"/>
    <row r="317" x14ac:dyDescent="0.15"/>
    <row r="318" x14ac:dyDescent="0.15"/>
    <row r="319" x14ac:dyDescent="0.15"/>
    <row r="320" x14ac:dyDescent="0.15"/>
    <row r="321" x14ac:dyDescent="0.15"/>
    <row r="322" x14ac:dyDescent="0.15"/>
    <row r="323" x14ac:dyDescent="0.15"/>
    <row r="324" x14ac:dyDescent="0.15"/>
    <row r="325" x14ac:dyDescent="0.15"/>
    <row r="326" x14ac:dyDescent="0.15"/>
    <row r="327" x14ac:dyDescent="0.15"/>
    <row r="328" x14ac:dyDescent="0.15"/>
    <row r="329" x14ac:dyDescent="0.15"/>
    <row r="330" x14ac:dyDescent="0.15"/>
    <row r="331" x14ac:dyDescent="0.15"/>
    <row r="332" x14ac:dyDescent="0.15"/>
    <row r="333" x14ac:dyDescent="0.15"/>
    <row r="334" x14ac:dyDescent="0.15"/>
    <row r="335" x14ac:dyDescent="0.15"/>
    <row r="336" x14ac:dyDescent="0.15"/>
    <row r="337" x14ac:dyDescent="0.15"/>
    <row r="338" x14ac:dyDescent="0.15"/>
    <row r="339" x14ac:dyDescent="0.15"/>
    <row r="340" x14ac:dyDescent="0.15"/>
    <row r="341" x14ac:dyDescent="0.15"/>
    <row r="342" x14ac:dyDescent="0.15"/>
    <row r="343" x14ac:dyDescent="0.15"/>
    <row r="344" x14ac:dyDescent="0.15"/>
    <row r="345" x14ac:dyDescent="0.15"/>
    <row r="346" x14ac:dyDescent="0.15"/>
    <row r="347" x14ac:dyDescent="0.15"/>
    <row r="348" x14ac:dyDescent="0.15"/>
    <row r="349" x14ac:dyDescent="0.15"/>
    <row r="350" x14ac:dyDescent="0.15"/>
    <row r="351" x14ac:dyDescent="0.15"/>
    <row r="352" x14ac:dyDescent="0.15"/>
    <row r="353" x14ac:dyDescent="0.15"/>
    <row r="354" x14ac:dyDescent="0.15"/>
    <row r="355" x14ac:dyDescent="0.15"/>
    <row r="356" x14ac:dyDescent="0.15"/>
    <row r="357" x14ac:dyDescent="0.15"/>
    <row r="358" x14ac:dyDescent="0.15"/>
    <row r="359" x14ac:dyDescent="0.15"/>
    <row r="360" x14ac:dyDescent="0.15"/>
    <row r="361" x14ac:dyDescent="0.15"/>
    <row r="362" x14ac:dyDescent="0.15"/>
    <row r="363" x14ac:dyDescent="0.15"/>
    <row r="364" x14ac:dyDescent="0.15"/>
    <row r="365" x14ac:dyDescent="0.15"/>
    <row r="366" x14ac:dyDescent="0.15"/>
    <row r="367" x14ac:dyDescent="0.15"/>
    <row r="368" x14ac:dyDescent="0.15"/>
    <row r="369" x14ac:dyDescent="0.15"/>
    <row r="370" x14ac:dyDescent="0.15"/>
    <row r="371" x14ac:dyDescent="0.15"/>
    <row r="372" x14ac:dyDescent="0.15"/>
    <row r="373" x14ac:dyDescent="0.15"/>
    <row r="374" x14ac:dyDescent="0.15"/>
    <row r="375" x14ac:dyDescent="0.15"/>
    <row r="376" x14ac:dyDescent="0.15"/>
    <row r="377" x14ac:dyDescent="0.15"/>
    <row r="378" x14ac:dyDescent="0.15"/>
    <row r="379" x14ac:dyDescent="0.15"/>
    <row r="380" x14ac:dyDescent="0.15"/>
    <row r="381" x14ac:dyDescent="0.15"/>
    <row r="382" x14ac:dyDescent="0.15"/>
    <row r="383" x14ac:dyDescent="0.15"/>
    <row r="384" x14ac:dyDescent="0.15"/>
    <row r="385" x14ac:dyDescent="0.15"/>
    <row r="386" x14ac:dyDescent="0.15"/>
    <row r="387" x14ac:dyDescent="0.15"/>
    <row r="388" x14ac:dyDescent="0.15"/>
    <row r="389" x14ac:dyDescent="0.15"/>
    <row r="390" x14ac:dyDescent="0.15"/>
    <row r="391" x14ac:dyDescent="0.15"/>
    <row r="392" x14ac:dyDescent="0.15"/>
    <row r="393" x14ac:dyDescent="0.15"/>
    <row r="394" x14ac:dyDescent="0.15"/>
    <row r="395" x14ac:dyDescent="0.15"/>
    <row r="396" x14ac:dyDescent="0.15"/>
    <row r="397" x14ac:dyDescent="0.15"/>
    <row r="398" x14ac:dyDescent="0.15"/>
    <row r="399" x14ac:dyDescent="0.15"/>
    <row r="400" x14ac:dyDescent="0.15"/>
    <row r="401" x14ac:dyDescent="0.15"/>
    <row r="402" x14ac:dyDescent="0.15"/>
    <row r="403" x14ac:dyDescent="0.15"/>
    <row r="404" x14ac:dyDescent="0.15"/>
    <row r="405" x14ac:dyDescent="0.15"/>
    <row r="406" x14ac:dyDescent="0.15"/>
    <row r="407" x14ac:dyDescent="0.15"/>
    <row r="408" x14ac:dyDescent="0.15"/>
    <row r="409" x14ac:dyDescent="0.15"/>
    <row r="410" x14ac:dyDescent="0.15"/>
    <row r="411" x14ac:dyDescent="0.15"/>
    <row r="412" x14ac:dyDescent="0.15"/>
    <row r="413" x14ac:dyDescent="0.15"/>
    <row r="414" x14ac:dyDescent="0.15"/>
    <row r="415" x14ac:dyDescent="0.15"/>
    <row r="416" x14ac:dyDescent="0.15"/>
    <row r="417" x14ac:dyDescent="0.15"/>
    <row r="418" x14ac:dyDescent="0.15"/>
    <row r="419" x14ac:dyDescent="0.15"/>
    <row r="420" x14ac:dyDescent="0.15"/>
    <row r="421" x14ac:dyDescent="0.15"/>
    <row r="422" x14ac:dyDescent="0.15"/>
    <row r="423" x14ac:dyDescent="0.15"/>
    <row r="424" x14ac:dyDescent="0.15"/>
    <row r="425" x14ac:dyDescent="0.15"/>
    <row r="426" x14ac:dyDescent="0.15"/>
    <row r="427" x14ac:dyDescent="0.15"/>
    <row r="428" x14ac:dyDescent="0.15"/>
    <row r="429" x14ac:dyDescent="0.15"/>
    <row r="430" x14ac:dyDescent="0.15"/>
    <row r="431" x14ac:dyDescent="0.15"/>
    <row r="432" x14ac:dyDescent="0.15"/>
    <row r="433" x14ac:dyDescent="0.15"/>
    <row r="434" x14ac:dyDescent="0.15"/>
    <row r="435" x14ac:dyDescent="0.15"/>
    <row r="436" x14ac:dyDescent="0.15"/>
    <row r="437" x14ac:dyDescent="0.15"/>
    <row r="438" x14ac:dyDescent="0.15"/>
    <row r="439" x14ac:dyDescent="0.15"/>
    <row r="440" x14ac:dyDescent="0.15"/>
    <row r="441" x14ac:dyDescent="0.15"/>
    <row r="442" x14ac:dyDescent="0.15"/>
    <row r="443" x14ac:dyDescent="0.15"/>
    <row r="444" x14ac:dyDescent="0.15"/>
    <row r="445" x14ac:dyDescent="0.15"/>
    <row r="446" x14ac:dyDescent="0.15"/>
    <row r="447" x14ac:dyDescent="0.15"/>
    <row r="448" x14ac:dyDescent="0.15"/>
    <row r="449" x14ac:dyDescent="0.15"/>
    <row r="450" x14ac:dyDescent="0.15"/>
    <row r="451" x14ac:dyDescent="0.15"/>
    <row r="452" x14ac:dyDescent="0.15"/>
    <row r="453" x14ac:dyDescent="0.15"/>
    <row r="454" x14ac:dyDescent="0.15"/>
    <row r="455" x14ac:dyDescent="0.15"/>
    <row r="456" x14ac:dyDescent="0.15"/>
    <row r="457" x14ac:dyDescent="0.15"/>
    <row r="458" x14ac:dyDescent="0.15"/>
    <row r="459" x14ac:dyDescent="0.15"/>
    <row r="460" x14ac:dyDescent="0.15"/>
    <row r="461" x14ac:dyDescent="0.15"/>
    <row r="462" x14ac:dyDescent="0.15"/>
    <row r="463" x14ac:dyDescent="0.15"/>
    <row r="464" x14ac:dyDescent="0.15"/>
    <row r="465" x14ac:dyDescent="0.15"/>
    <row r="466" x14ac:dyDescent="0.15"/>
    <row r="467" x14ac:dyDescent="0.15"/>
    <row r="468" x14ac:dyDescent="0.15"/>
    <row r="469" x14ac:dyDescent="0.15"/>
    <row r="470" x14ac:dyDescent="0.15"/>
    <row r="471" x14ac:dyDescent="0.15"/>
    <row r="472" x14ac:dyDescent="0.15"/>
    <row r="473" x14ac:dyDescent="0.15"/>
    <row r="474" x14ac:dyDescent="0.15"/>
    <row r="475" x14ac:dyDescent="0.15"/>
    <row r="476" x14ac:dyDescent="0.15"/>
    <row r="477" x14ac:dyDescent="0.15"/>
    <row r="478" x14ac:dyDescent="0.15"/>
    <row r="479" x14ac:dyDescent="0.15"/>
    <row r="480" x14ac:dyDescent="0.15"/>
    <row r="481" x14ac:dyDescent="0.15"/>
    <row r="482" x14ac:dyDescent="0.15"/>
    <row r="483" x14ac:dyDescent="0.15"/>
    <row r="484" x14ac:dyDescent="0.15"/>
    <row r="485" x14ac:dyDescent="0.15"/>
    <row r="486" x14ac:dyDescent="0.15"/>
    <row r="487" x14ac:dyDescent="0.15"/>
    <row r="488" x14ac:dyDescent="0.15"/>
    <row r="489" x14ac:dyDescent="0.15"/>
    <row r="490" x14ac:dyDescent="0.15"/>
    <row r="491" x14ac:dyDescent="0.15"/>
    <row r="492" x14ac:dyDescent="0.15"/>
    <row r="493" x14ac:dyDescent="0.15"/>
    <row r="494" x14ac:dyDescent="0.15"/>
    <row r="495" x14ac:dyDescent="0.15"/>
    <row r="496" x14ac:dyDescent="0.15"/>
    <row r="497" x14ac:dyDescent="0.15"/>
    <row r="498" x14ac:dyDescent="0.15"/>
    <row r="499" x14ac:dyDescent="0.15"/>
  </sheetData>
  <mergeCells count="1">
    <mergeCell ref="A1:M1"/>
  </mergeCells>
  <phoneticPr fontId="17" type="noConversion"/>
  <pageMargins left="1.29" right="0.28000000000000003" top="0.66" bottom="0.64" header="0" footer="0"/>
  <pageSetup paperSize="9" scale="90" orientation="landscape" horizontalDpi="4294967293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>
    <tabColor rgb="FF00B050"/>
    <pageSetUpPr fitToPage="1"/>
  </sheetPr>
  <dimension ref="A1:L499"/>
  <sheetViews>
    <sheetView showGridLines="0" zoomScale="115" workbookViewId="0">
      <selection activeCell="E24" sqref="E23:F24"/>
    </sheetView>
  </sheetViews>
  <sheetFormatPr baseColWidth="10" defaultColWidth="0" defaultRowHeight="13" zeroHeight="1" x14ac:dyDescent="0.15"/>
  <cols>
    <col min="1" max="1" width="6.1640625" style="1" customWidth="1"/>
    <col min="2" max="2" width="9.5" style="26" customWidth="1"/>
    <col min="3" max="5" width="9.1640625" style="26" customWidth="1"/>
    <col min="6" max="7" width="5.83203125" style="1" customWidth="1"/>
    <col min="8" max="8" width="8.33203125" style="29" customWidth="1"/>
    <col min="9" max="9" width="12.33203125" style="1" bestFit="1" customWidth="1"/>
    <col min="10" max="10" width="12.33203125" style="1" customWidth="1"/>
    <col min="11" max="11" width="17.1640625" style="1" bestFit="1" customWidth="1"/>
    <col min="12" max="12" width="1.6640625" style="30" customWidth="1"/>
    <col min="13" max="16384" width="11.5" hidden="1"/>
  </cols>
  <sheetData>
    <row r="1" spans="1:11" x14ac:dyDescent="0.15">
      <c r="A1" s="276" t="str">
        <f>+CONCATENATE("SUMIDEROS: "&amp;Id_Proyecto!C5)</f>
        <v>SUMIDEROS: ON DE LA OBRA</v>
      </c>
      <c r="B1" s="276"/>
      <c r="C1" s="276"/>
      <c r="D1" s="276"/>
      <c r="E1" s="276"/>
      <c r="F1" s="276"/>
      <c r="G1" s="276"/>
      <c r="H1" s="276"/>
      <c r="I1" s="276"/>
      <c r="J1" s="83"/>
    </row>
    <row r="2" spans="1:11" ht="28" x14ac:dyDescent="0.15">
      <c r="A2" s="107" t="s">
        <v>198</v>
      </c>
      <c r="B2" s="108" t="s">
        <v>200</v>
      </c>
      <c r="C2" s="107" t="s">
        <v>199</v>
      </c>
      <c r="D2" s="107" t="s">
        <v>201</v>
      </c>
      <c r="E2" s="107" t="s">
        <v>205</v>
      </c>
      <c r="F2" s="107" t="s">
        <v>202</v>
      </c>
      <c r="G2" s="108" t="s">
        <v>203</v>
      </c>
      <c r="H2" s="107" t="s">
        <v>197</v>
      </c>
      <c r="I2" s="107" t="s">
        <v>204</v>
      </c>
      <c r="J2" s="107" t="s">
        <v>235</v>
      </c>
      <c r="K2" s="107" t="s">
        <v>206</v>
      </c>
    </row>
    <row r="3" spans="1:11" x14ac:dyDescent="0.15">
      <c r="A3" s="2" t="s">
        <v>283</v>
      </c>
      <c r="B3" s="37">
        <v>0.7</v>
      </c>
      <c r="C3" s="37">
        <v>0.3</v>
      </c>
      <c r="D3" s="37">
        <v>0.4</v>
      </c>
      <c r="E3" s="71">
        <v>5</v>
      </c>
      <c r="F3" s="69">
        <v>200</v>
      </c>
      <c r="G3" s="69" t="s">
        <v>284</v>
      </c>
      <c r="H3" s="71">
        <v>2</v>
      </c>
      <c r="I3" s="69" t="s">
        <v>248</v>
      </c>
      <c r="J3" s="69" t="s">
        <v>228</v>
      </c>
      <c r="K3" s="2"/>
    </row>
    <row r="4" spans="1:11" x14ac:dyDescent="0.15">
      <c r="A4" s="2" t="s">
        <v>285</v>
      </c>
      <c r="B4" s="37">
        <v>0.7</v>
      </c>
      <c r="C4" s="37">
        <v>0.4</v>
      </c>
      <c r="D4" s="37">
        <v>0.4</v>
      </c>
      <c r="E4" s="71">
        <v>3.55</v>
      </c>
      <c r="F4" s="69">
        <v>200</v>
      </c>
      <c r="G4" s="69" t="s">
        <v>284</v>
      </c>
      <c r="H4" s="71">
        <v>2</v>
      </c>
      <c r="I4" s="69" t="s">
        <v>248</v>
      </c>
      <c r="J4" s="69" t="s">
        <v>228</v>
      </c>
      <c r="K4" s="2"/>
    </row>
    <row r="5" spans="1:11" x14ac:dyDescent="0.15">
      <c r="G5" s="29"/>
    </row>
    <row r="6" spans="1:11" x14ac:dyDescent="0.15">
      <c r="G6" s="29"/>
    </row>
    <row r="7" spans="1:11" x14ac:dyDescent="0.15">
      <c r="A7" s="4" t="s">
        <v>9</v>
      </c>
      <c r="C7" s="34"/>
      <c r="D7" s="27"/>
      <c r="E7" s="27"/>
      <c r="F7" s="5"/>
      <c r="G7" s="31"/>
      <c r="H7" s="31"/>
      <c r="I7" s="5"/>
    </row>
    <row r="8" spans="1:11" x14ac:dyDescent="0.15">
      <c r="B8" s="27"/>
      <c r="C8" s="28"/>
      <c r="D8" s="28"/>
      <c r="E8" s="28"/>
      <c r="F8" s="6"/>
      <c r="G8" s="32"/>
      <c r="H8" s="32"/>
      <c r="I8" s="6"/>
    </row>
    <row r="9" spans="1:11" x14ac:dyDescent="0.15">
      <c r="B9" s="28"/>
      <c r="C9" s="28"/>
      <c r="D9" s="28"/>
      <c r="E9" s="28"/>
      <c r="F9" s="6"/>
      <c r="G9" s="32"/>
      <c r="H9" s="32"/>
      <c r="I9" s="6"/>
    </row>
    <row r="10" spans="1:11" x14ac:dyDescent="0.15">
      <c r="G10" s="29"/>
    </row>
    <row r="11" spans="1:11" x14ac:dyDescent="0.15">
      <c r="G11" s="29"/>
    </row>
    <row r="12" spans="1:11" x14ac:dyDescent="0.15">
      <c r="B12" s="92" t="str">
        <f>+Id_Proyecto!D12</f>
        <v>NOMBRE DEL CONTRATISTA</v>
      </c>
      <c r="C12" s="92"/>
      <c r="D12" s="93"/>
      <c r="E12" s="94" t="str">
        <f>+Id_Proyecto!D16</f>
        <v>NOMBRE FISCALIZADOR</v>
      </c>
      <c r="G12" s="94"/>
      <c r="H12" s="95"/>
      <c r="I12" s="94" t="str">
        <f>+Id_Proyecto!F22</f>
        <v>Ing. Verónica Chumi Buenaño</v>
      </c>
      <c r="K12"/>
    </row>
    <row r="13" spans="1:11" ht="12.75" customHeight="1" x14ac:dyDescent="0.15">
      <c r="B13" s="277" t="s">
        <v>10</v>
      </c>
      <c r="C13" s="277"/>
      <c r="E13" s="67" t="s">
        <v>11</v>
      </c>
      <c r="F13" s="67"/>
      <c r="G13" s="67"/>
      <c r="I13" s="70" t="s">
        <v>12</v>
      </c>
      <c r="J13" s="84"/>
      <c r="K13" s="45"/>
    </row>
    <row r="14" spans="1:11" x14ac:dyDescent="0.15">
      <c r="G14" s="29"/>
    </row>
    <row r="15" spans="1:11" x14ac:dyDescent="0.15">
      <c r="D15" s="34" t="str">
        <f>+Id_Proyecto!D10</f>
        <v>MM/AAAA</v>
      </c>
      <c r="E15" s="34"/>
      <c r="F15" s="33"/>
      <c r="G15" s="41"/>
      <c r="H15" s="40"/>
    </row>
    <row r="16" spans="1:11" x14ac:dyDescent="0.15"/>
    <row r="17" x14ac:dyDescent="0.15"/>
    <row r="18" x14ac:dyDescent="0.15"/>
    <row r="19" x14ac:dyDescent="0.15"/>
    <row r="20" x14ac:dyDescent="0.15"/>
    <row r="21" x14ac:dyDescent="0.15"/>
    <row r="22" x14ac:dyDescent="0.15"/>
    <row r="23" x14ac:dyDescent="0.15"/>
    <row r="24" x14ac:dyDescent="0.15"/>
    <row r="25" x14ac:dyDescent="0.15"/>
    <row r="26" x14ac:dyDescent="0.15"/>
    <row r="27" x14ac:dyDescent="0.15"/>
    <row r="28" x14ac:dyDescent="0.15"/>
    <row r="29" x14ac:dyDescent="0.15"/>
    <row r="30" x14ac:dyDescent="0.15"/>
    <row r="31" x14ac:dyDescent="0.15"/>
    <row r="32" x14ac:dyDescent="0.15"/>
    <row r="33" x14ac:dyDescent="0.15"/>
    <row r="34" x14ac:dyDescent="0.15"/>
    <row r="35" x14ac:dyDescent="0.15"/>
    <row r="36" x14ac:dyDescent="0.15"/>
    <row r="37" x14ac:dyDescent="0.15"/>
    <row r="38" x14ac:dyDescent="0.15"/>
    <row r="39" x14ac:dyDescent="0.15"/>
    <row r="40" x14ac:dyDescent="0.15"/>
    <row r="41" x14ac:dyDescent="0.15"/>
    <row r="42" x14ac:dyDescent="0.15"/>
    <row r="43" x14ac:dyDescent="0.15"/>
    <row r="44" x14ac:dyDescent="0.15"/>
    <row r="45" x14ac:dyDescent="0.15"/>
    <row r="46" x14ac:dyDescent="0.15"/>
    <row r="47" x14ac:dyDescent="0.15"/>
    <row r="48" x14ac:dyDescent="0.15"/>
    <row r="49" x14ac:dyDescent="0.15"/>
    <row r="50" x14ac:dyDescent="0.15"/>
    <row r="51" x14ac:dyDescent="0.15"/>
    <row r="52" x14ac:dyDescent="0.15"/>
    <row r="53" x14ac:dyDescent="0.15"/>
    <row r="54" x14ac:dyDescent="0.15"/>
    <row r="55" x14ac:dyDescent="0.15"/>
    <row r="56" x14ac:dyDescent="0.15"/>
    <row r="57" x14ac:dyDescent="0.15"/>
    <row r="58" x14ac:dyDescent="0.15"/>
    <row r="59" x14ac:dyDescent="0.15"/>
    <row r="60" x14ac:dyDescent="0.15"/>
    <row r="61" x14ac:dyDescent="0.15"/>
    <row r="62" x14ac:dyDescent="0.15"/>
    <row r="63" x14ac:dyDescent="0.15"/>
    <row r="64" x14ac:dyDescent="0.15"/>
    <row r="65" x14ac:dyDescent="0.15"/>
    <row r="66" x14ac:dyDescent="0.15"/>
    <row r="67" x14ac:dyDescent="0.15"/>
    <row r="68" x14ac:dyDescent="0.15"/>
    <row r="69" x14ac:dyDescent="0.15"/>
    <row r="70" x14ac:dyDescent="0.15"/>
    <row r="71" x14ac:dyDescent="0.15"/>
    <row r="72" x14ac:dyDescent="0.15"/>
    <row r="73" x14ac:dyDescent="0.15"/>
    <row r="74" x14ac:dyDescent="0.15"/>
    <row r="75" x14ac:dyDescent="0.15"/>
    <row r="76" x14ac:dyDescent="0.15"/>
    <row r="77" x14ac:dyDescent="0.15"/>
    <row r="78" x14ac:dyDescent="0.15"/>
    <row r="79" x14ac:dyDescent="0.15"/>
    <row r="80" x14ac:dyDescent="0.15"/>
    <row r="81" x14ac:dyDescent="0.15"/>
    <row r="82" x14ac:dyDescent="0.15"/>
    <row r="83" x14ac:dyDescent="0.15"/>
    <row r="84" x14ac:dyDescent="0.15"/>
    <row r="85" x14ac:dyDescent="0.15"/>
    <row r="86" x14ac:dyDescent="0.15"/>
    <row r="87" x14ac:dyDescent="0.15"/>
    <row r="88" x14ac:dyDescent="0.15"/>
    <row r="89" x14ac:dyDescent="0.15"/>
    <row r="90" x14ac:dyDescent="0.15"/>
    <row r="91" x14ac:dyDescent="0.15"/>
    <row r="92" x14ac:dyDescent="0.15"/>
    <row r="93" x14ac:dyDescent="0.15"/>
    <row r="94" x14ac:dyDescent="0.15"/>
    <row r="95" x14ac:dyDescent="0.15"/>
    <row r="96" x14ac:dyDescent="0.15"/>
    <row r="97" x14ac:dyDescent="0.15"/>
    <row r="98" x14ac:dyDescent="0.15"/>
    <row r="99" x14ac:dyDescent="0.15"/>
    <row r="100" x14ac:dyDescent="0.15"/>
    <row r="101" x14ac:dyDescent="0.15"/>
    <row r="102" x14ac:dyDescent="0.15"/>
    <row r="103" x14ac:dyDescent="0.15"/>
    <row r="104" x14ac:dyDescent="0.15"/>
    <row r="105" x14ac:dyDescent="0.15"/>
    <row r="106" x14ac:dyDescent="0.15"/>
    <row r="107" x14ac:dyDescent="0.15"/>
    <row r="108" x14ac:dyDescent="0.15"/>
    <row r="109" x14ac:dyDescent="0.15"/>
    <row r="110" x14ac:dyDescent="0.15"/>
    <row r="111" x14ac:dyDescent="0.15"/>
    <row r="112" x14ac:dyDescent="0.15"/>
    <row r="113" x14ac:dyDescent="0.15"/>
    <row r="114" x14ac:dyDescent="0.15"/>
    <row r="115" x14ac:dyDescent="0.15"/>
    <row r="116" x14ac:dyDescent="0.15"/>
    <row r="117" x14ac:dyDescent="0.15"/>
    <row r="118" x14ac:dyDescent="0.15"/>
    <row r="119" x14ac:dyDescent="0.15"/>
    <row r="120" x14ac:dyDescent="0.15"/>
    <row r="121" x14ac:dyDescent="0.15"/>
    <row r="122" x14ac:dyDescent="0.15"/>
    <row r="123" x14ac:dyDescent="0.15"/>
    <row r="124" x14ac:dyDescent="0.15"/>
    <row r="125" x14ac:dyDescent="0.15"/>
    <row r="126" x14ac:dyDescent="0.15"/>
    <row r="127" x14ac:dyDescent="0.15"/>
    <row r="128" x14ac:dyDescent="0.15"/>
    <row r="129" x14ac:dyDescent="0.15"/>
    <row r="130" x14ac:dyDescent="0.15"/>
    <row r="131" x14ac:dyDescent="0.15"/>
    <row r="132" x14ac:dyDescent="0.15"/>
    <row r="133" x14ac:dyDescent="0.15"/>
    <row r="134" x14ac:dyDescent="0.15"/>
    <row r="135" x14ac:dyDescent="0.15"/>
    <row r="136" x14ac:dyDescent="0.15"/>
    <row r="137" x14ac:dyDescent="0.15"/>
    <row r="138" x14ac:dyDescent="0.15"/>
    <row r="139" x14ac:dyDescent="0.15"/>
    <row r="140" x14ac:dyDescent="0.15"/>
    <row r="141" x14ac:dyDescent="0.15"/>
    <row r="142" x14ac:dyDescent="0.15"/>
    <row r="143" x14ac:dyDescent="0.15"/>
    <row r="144" x14ac:dyDescent="0.15"/>
    <row r="145" x14ac:dyDescent="0.15"/>
    <row r="146" x14ac:dyDescent="0.15"/>
    <row r="147" x14ac:dyDescent="0.15"/>
    <row r="148" x14ac:dyDescent="0.15"/>
    <row r="149" x14ac:dyDescent="0.15"/>
    <row r="150" x14ac:dyDescent="0.15"/>
    <row r="151" x14ac:dyDescent="0.15"/>
    <row r="152" x14ac:dyDescent="0.15"/>
    <row r="153" x14ac:dyDescent="0.15"/>
    <row r="154" x14ac:dyDescent="0.15"/>
    <row r="155" x14ac:dyDescent="0.15"/>
    <row r="156" x14ac:dyDescent="0.15"/>
    <row r="157" x14ac:dyDescent="0.15"/>
    <row r="158" x14ac:dyDescent="0.15"/>
    <row r="159" x14ac:dyDescent="0.15"/>
    <row r="160" x14ac:dyDescent="0.15"/>
    <row r="161" x14ac:dyDescent="0.15"/>
    <row r="162" x14ac:dyDescent="0.15"/>
    <row r="163" x14ac:dyDescent="0.15"/>
    <row r="164" x14ac:dyDescent="0.15"/>
    <row r="165" x14ac:dyDescent="0.15"/>
    <row r="166" x14ac:dyDescent="0.15"/>
    <row r="167" x14ac:dyDescent="0.15"/>
    <row r="168" x14ac:dyDescent="0.15"/>
    <row r="169" x14ac:dyDescent="0.15"/>
    <row r="170" x14ac:dyDescent="0.15"/>
    <row r="171" x14ac:dyDescent="0.15"/>
    <row r="172" x14ac:dyDescent="0.15"/>
    <row r="173" x14ac:dyDescent="0.15"/>
    <row r="174" x14ac:dyDescent="0.15"/>
    <row r="175" x14ac:dyDescent="0.15"/>
    <row r="176" x14ac:dyDescent="0.15"/>
    <row r="177" x14ac:dyDescent="0.15"/>
    <row r="178" x14ac:dyDescent="0.15"/>
    <row r="179" x14ac:dyDescent="0.15"/>
    <row r="180" x14ac:dyDescent="0.15"/>
    <row r="181" x14ac:dyDescent="0.15"/>
    <row r="182" x14ac:dyDescent="0.15"/>
    <row r="183" x14ac:dyDescent="0.15"/>
    <row r="184" x14ac:dyDescent="0.15"/>
    <row r="185" x14ac:dyDescent="0.15"/>
    <row r="186" x14ac:dyDescent="0.15"/>
    <row r="187" x14ac:dyDescent="0.15"/>
    <row r="188" x14ac:dyDescent="0.15"/>
    <row r="189" x14ac:dyDescent="0.15"/>
    <row r="190" x14ac:dyDescent="0.15"/>
    <row r="191" x14ac:dyDescent="0.15"/>
    <row r="192" x14ac:dyDescent="0.15"/>
    <row r="193" x14ac:dyDescent="0.15"/>
    <row r="194" x14ac:dyDescent="0.15"/>
    <row r="195" x14ac:dyDescent="0.15"/>
    <row r="196" x14ac:dyDescent="0.15"/>
    <row r="197" x14ac:dyDescent="0.15"/>
    <row r="198" x14ac:dyDescent="0.15"/>
    <row r="199" x14ac:dyDescent="0.15"/>
    <row r="200" x14ac:dyDescent="0.15"/>
    <row r="201" x14ac:dyDescent="0.15"/>
    <row r="202" x14ac:dyDescent="0.15"/>
    <row r="203" x14ac:dyDescent="0.15"/>
    <row r="204" x14ac:dyDescent="0.15"/>
    <row r="205" x14ac:dyDescent="0.15"/>
    <row r="206" x14ac:dyDescent="0.15"/>
    <row r="207" x14ac:dyDescent="0.15"/>
    <row r="208" x14ac:dyDescent="0.15"/>
    <row r="209" x14ac:dyDescent="0.15"/>
    <row r="210" x14ac:dyDescent="0.15"/>
    <row r="211" x14ac:dyDescent="0.15"/>
    <row r="212" x14ac:dyDescent="0.15"/>
    <row r="213" x14ac:dyDescent="0.15"/>
    <row r="214" x14ac:dyDescent="0.15"/>
    <row r="215" x14ac:dyDescent="0.15"/>
    <row r="216" x14ac:dyDescent="0.15"/>
    <row r="217" x14ac:dyDescent="0.15"/>
    <row r="218" x14ac:dyDescent="0.15"/>
    <row r="219" x14ac:dyDescent="0.15"/>
    <row r="220" x14ac:dyDescent="0.15"/>
    <row r="221" x14ac:dyDescent="0.15"/>
    <row r="222" x14ac:dyDescent="0.15"/>
    <row r="223" x14ac:dyDescent="0.15"/>
    <row r="224" x14ac:dyDescent="0.15"/>
    <row r="225" x14ac:dyDescent="0.15"/>
    <row r="226" x14ac:dyDescent="0.15"/>
    <row r="227" x14ac:dyDescent="0.15"/>
    <row r="228" x14ac:dyDescent="0.15"/>
    <row r="229" x14ac:dyDescent="0.15"/>
    <row r="230" x14ac:dyDescent="0.15"/>
    <row r="231" x14ac:dyDescent="0.15"/>
    <row r="232" x14ac:dyDescent="0.15"/>
    <row r="233" x14ac:dyDescent="0.15"/>
    <row r="234" x14ac:dyDescent="0.15"/>
    <row r="235" x14ac:dyDescent="0.15"/>
    <row r="236" x14ac:dyDescent="0.15"/>
    <row r="237" x14ac:dyDescent="0.15"/>
    <row r="238" x14ac:dyDescent="0.15"/>
    <row r="239" x14ac:dyDescent="0.15"/>
    <row r="240" x14ac:dyDescent="0.15"/>
    <row r="241" x14ac:dyDescent="0.15"/>
    <row r="242" x14ac:dyDescent="0.15"/>
    <row r="243" x14ac:dyDescent="0.15"/>
    <row r="244" x14ac:dyDescent="0.15"/>
    <row r="245" x14ac:dyDescent="0.15"/>
    <row r="246" x14ac:dyDescent="0.15"/>
    <row r="247" x14ac:dyDescent="0.15"/>
    <row r="248" x14ac:dyDescent="0.15"/>
    <row r="249" x14ac:dyDescent="0.15"/>
    <row r="250" x14ac:dyDescent="0.15"/>
    <row r="251" x14ac:dyDescent="0.15"/>
    <row r="252" x14ac:dyDescent="0.15"/>
    <row r="253" x14ac:dyDescent="0.15"/>
    <row r="254" x14ac:dyDescent="0.15"/>
    <row r="255" x14ac:dyDescent="0.15"/>
    <row r="256" x14ac:dyDescent="0.15"/>
    <row r="257" x14ac:dyDescent="0.15"/>
    <row r="258" x14ac:dyDescent="0.15"/>
    <row r="259" x14ac:dyDescent="0.15"/>
    <row r="260" x14ac:dyDescent="0.15"/>
    <row r="261" x14ac:dyDescent="0.15"/>
    <row r="262" x14ac:dyDescent="0.15"/>
    <row r="263" x14ac:dyDescent="0.15"/>
    <row r="264" x14ac:dyDescent="0.15"/>
    <row r="265" x14ac:dyDescent="0.15"/>
    <row r="266" x14ac:dyDescent="0.15"/>
    <row r="267" x14ac:dyDescent="0.15"/>
    <row r="268" x14ac:dyDescent="0.15"/>
    <row r="269" x14ac:dyDescent="0.15"/>
    <row r="270" x14ac:dyDescent="0.15"/>
    <row r="271" x14ac:dyDescent="0.15"/>
    <row r="272" x14ac:dyDescent="0.15"/>
    <row r="273" x14ac:dyDescent="0.15"/>
    <row r="274" x14ac:dyDescent="0.15"/>
    <row r="275" x14ac:dyDescent="0.15"/>
    <row r="276" x14ac:dyDescent="0.15"/>
    <row r="277" x14ac:dyDescent="0.15"/>
    <row r="278" x14ac:dyDescent="0.15"/>
    <row r="279" x14ac:dyDescent="0.15"/>
    <row r="280" x14ac:dyDescent="0.15"/>
    <row r="281" x14ac:dyDescent="0.15"/>
    <row r="282" x14ac:dyDescent="0.15"/>
    <row r="283" x14ac:dyDescent="0.15"/>
    <row r="284" x14ac:dyDescent="0.15"/>
    <row r="285" x14ac:dyDescent="0.15"/>
    <row r="286" x14ac:dyDescent="0.15"/>
    <row r="287" x14ac:dyDescent="0.15"/>
    <row r="288" x14ac:dyDescent="0.15"/>
    <row r="289" x14ac:dyDescent="0.15"/>
    <row r="290" x14ac:dyDescent="0.15"/>
    <row r="291" x14ac:dyDescent="0.15"/>
    <row r="292" x14ac:dyDescent="0.15"/>
    <row r="293" x14ac:dyDescent="0.15"/>
    <row r="294" x14ac:dyDescent="0.15"/>
    <row r="295" x14ac:dyDescent="0.15"/>
    <row r="296" x14ac:dyDescent="0.15"/>
    <row r="297" x14ac:dyDescent="0.15"/>
    <row r="298" x14ac:dyDescent="0.15"/>
    <row r="299" x14ac:dyDescent="0.15"/>
    <row r="300" x14ac:dyDescent="0.15"/>
    <row r="301" x14ac:dyDescent="0.15"/>
    <row r="302" x14ac:dyDescent="0.15"/>
    <row r="303" x14ac:dyDescent="0.15"/>
    <row r="304" x14ac:dyDescent="0.15"/>
    <row r="305" x14ac:dyDescent="0.15"/>
    <row r="306" x14ac:dyDescent="0.15"/>
    <row r="307" x14ac:dyDescent="0.15"/>
    <row r="308" x14ac:dyDescent="0.15"/>
    <row r="309" x14ac:dyDescent="0.15"/>
    <row r="310" x14ac:dyDescent="0.15"/>
    <row r="311" x14ac:dyDescent="0.15"/>
    <row r="312" x14ac:dyDescent="0.15"/>
    <row r="313" x14ac:dyDescent="0.15"/>
    <row r="314" x14ac:dyDescent="0.15"/>
    <row r="315" x14ac:dyDescent="0.15"/>
    <row r="316" x14ac:dyDescent="0.15"/>
    <row r="317" x14ac:dyDescent="0.15"/>
    <row r="318" x14ac:dyDescent="0.15"/>
    <row r="319" x14ac:dyDescent="0.15"/>
    <row r="320" x14ac:dyDescent="0.15"/>
    <row r="321" x14ac:dyDescent="0.15"/>
    <row r="322" x14ac:dyDescent="0.15"/>
    <row r="323" x14ac:dyDescent="0.15"/>
    <row r="324" x14ac:dyDescent="0.15"/>
    <row r="325" x14ac:dyDescent="0.15"/>
    <row r="326" x14ac:dyDescent="0.15"/>
    <row r="327" x14ac:dyDescent="0.15"/>
    <row r="328" x14ac:dyDescent="0.15"/>
    <row r="329" x14ac:dyDescent="0.15"/>
    <row r="330" x14ac:dyDescent="0.15"/>
    <row r="331" x14ac:dyDescent="0.15"/>
    <row r="332" x14ac:dyDescent="0.15"/>
    <row r="333" x14ac:dyDescent="0.15"/>
    <row r="334" x14ac:dyDescent="0.15"/>
    <row r="335" x14ac:dyDescent="0.15"/>
    <row r="336" x14ac:dyDescent="0.15"/>
    <row r="337" x14ac:dyDescent="0.15"/>
    <row r="338" x14ac:dyDescent="0.15"/>
    <row r="339" x14ac:dyDescent="0.15"/>
    <row r="340" x14ac:dyDescent="0.15"/>
    <row r="341" x14ac:dyDescent="0.15"/>
    <row r="342" x14ac:dyDescent="0.15"/>
    <row r="343" x14ac:dyDescent="0.15"/>
    <row r="344" x14ac:dyDescent="0.15"/>
    <row r="345" x14ac:dyDescent="0.15"/>
    <row r="346" x14ac:dyDescent="0.15"/>
    <row r="347" x14ac:dyDescent="0.15"/>
    <row r="348" x14ac:dyDescent="0.15"/>
    <row r="349" x14ac:dyDescent="0.15"/>
    <row r="350" x14ac:dyDescent="0.15"/>
    <row r="351" x14ac:dyDescent="0.15"/>
    <row r="352" x14ac:dyDescent="0.15"/>
    <row r="353" x14ac:dyDescent="0.15"/>
    <row r="354" x14ac:dyDescent="0.15"/>
    <row r="355" x14ac:dyDescent="0.15"/>
    <row r="356" x14ac:dyDescent="0.15"/>
    <row r="357" x14ac:dyDescent="0.15"/>
    <row r="358" x14ac:dyDescent="0.15"/>
    <row r="359" x14ac:dyDescent="0.15"/>
    <row r="360" x14ac:dyDescent="0.15"/>
    <row r="361" x14ac:dyDescent="0.15"/>
    <row r="362" x14ac:dyDescent="0.15"/>
    <row r="363" x14ac:dyDescent="0.15"/>
    <row r="364" x14ac:dyDescent="0.15"/>
    <row r="365" x14ac:dyDescent="0.15"/>
    <row r="366" x14ac:dyDescent="0.15"/>
    <row r="367" x14ac:dyDescent="0.15"/>
    <row r="368" x14ac:dyDescent="0.15"/>
    <row r="369" x14ac:dyDescent="0.15"/>
    <row r="370" x14ac:dyDescent="0.15"/>
    <row r="371" x14ac:dyDescent="0.15"/>
    <row r="372" x14ac:dyDescent="0.15"/>
    <row r="373" x14ac:dyDescent="0.15"/>
    <row r="374" x14ac:dyDescent="0.15"/>
    <row r="375" x14ac:dyDescent="0.15"/>
    <row r="376" x14ac:dyDescent="0.15"/>
    <row r="377" x14ac:dyDescent="0.15"/>
    <row r="378" x14ac:dyDescent="0.15"/>
    <row r="379" x14ac:dyDescent="0.15"/>
    <row r="380" x14ac:dyDescent="0.15"/>
    <row r="381" x14ac:dyDescent="0.15"/>
    <row r="382" x14ac:dyDescent="0.15"/>
    <row r="383" x14ac:dyDescent="0.15"/>
    <row r="384" x14ac:dyDescent="0.15"/>
    <row r="385" x14ac:dyDescent="0.15"/>
    <row r="386" x14ac:dyDescent="0.15"/>
    <row r="387" x14ac:dyDescent="0.15"/>
    <row r="388" x14ac:dyDescent="0.15"/>
    <row r="389" x14ac:dyDescent="0.15"/>
    <row r="390" x14ac:dyDescent="0.15"/>
    <row r="391" x14ac:dyDescent="0.15"/>
    <row r="392" x14ac:dyDescent="0.15"/>
    <row r="393" x14ac:dyDescent="0.15"/>
    <row r="394" x14ac:dyDescent="0.15"/>
    <row r="395" x14ac:dyDescent="0.15"/>
    <row r="396" x14ac:dyDescent="0.15"/>
    <row r="397" x14ac:dyDescent="0.15"/>
    <row r="398" x14ac:dyDescent="0.15"/>
    <row r="399" x14ac:dyDescent="0.15"/>
    <row r="400" x14ac:dyDescent="0.15"/>
    <row r="401" x14ac:dyDescent="0.15"/>
    <row r="402" x14ac:dyDescent="0.15"/>
    <row r="403" x14ac:dyDescent="0.15"/>
    <row r="404" x14ac:dyDescent="0.15"/>
    <row r="405" x14ac:dyDescent="0.15"/>
    <row r="406" x14ac:dyDescent="0.15"/>
    <row r="407" x14ac:dyDescent="0.15"/>
    <row r="408" x14ac:dyDescent="0.15"/>
    <row r="409" x14ac:dyDescent="0.15"/>
    <row r="410" x14ac:dyDescent="0.15"/>
    <row r="411" x14ac:dyDescent="0.15"/>
    <row r="412" x14ac:dyDescent="0.15"/>
    <row r="413" x14ac:dyDescent="0.15"/>
    <row r="414" x14ac:dyDescent="0.15"/>
    <row r="415" x14ac:dyDescent="0.15"/>
    <row r="416" x14ac:dyDescent="0.15"/>
    <row r="417" x14ac:dyDescent="0.15"/>
    <row r="418" x14ac:dyDescent="0.15"/>
    <row r="419" x14ac:dyDescent="0.15"/>
    <row r="420" x14ac:dyDescent="0.15"/>
    <row r="421" x14ac:dyDescent="0.15"/>
    <row r="422" x14ac:dyDescent="0.15"/>
    <row r="423" x14ac:dyDescent="0.15"/>
    <row r="424" x14ac:dyDescent="0.15"/>
    <row r="425" x14ac:dyDescent="0.15"/>
    <row r="426" x14ac:dyDescent="0.15"/>
    <row r="427" x14ac:dyDescent="0.15"/>
    <row r="428" x14ac:dyDescent="0.15"/>
    <row r="429" x14ac:dyDescent="0.15"/>
    <row r="430" x14ac:dyDescent="0.15"/>
    <row r="431" x14ac:dyDescent="0.15"/>
    <row r="432" x14ac:dyDescent="0.15"/>
    <row r="433" x14ac:dyDescent="0.15"/>
    <row r="434" x14ac:dyDescent="0.15"/>
    <row r="435" x14ac:dyDescent="0.15"/>
    <row r="436" x14ac:dyDescent="0.15"/>
    <row r="437" x14ac:dyDescent="0.15"/>
    <row r="438" x14ac:dyDescent="0.15"/>
    <row r="439" x14ac:dyDescent="0.15"/>
    <row r="440" x14ac:dyDescent="0.15"/>
    <row r="441" x14ac:dyDescent="0.15"/>
    <row r="442" x14ac:dyDescent="0.15"/>
    <row r="443" x14ac:dyDescent="0.15"/>
    <row r="444" x14ac:dyDescent="0.15"/>
    <row r="445" x14ac:dyDescent="0.15"/>
    <row r="446" x14ac:dyDescent="0.15"/>
    <row r="447" x14ac:dyDescent="0.15"/>
    <row r="448" x14ac:dyDescent="0.15"/>
    <row r="449" x14ac:dyDescent="0.15"/>
    <row r="450" x14ac:dyDescent="0.15"/>
    <row r="451" x14ac:dyDescent="0.15"/>
    <row r="452" x14ac:dyDescent="0.15"/>
    <row r="453" x14ac:dyDescent="0.15"/>
    <row r="454" x14ac:dyDescent="0.15"/>
    <row r="455" x14ac:dyDescent="0.15"/>
    <row r="456" x14ac:dyDescent="0.15"/>
    <row r="457" x14ac:dyDescent="0.15"/>
    <row r="458" x14ac:dyDescent="0.15"/>
    <row r="459" x14ac:dyDescent="0.15"/>
    <row r="460" x14ac:dyDescent="0.15"/>
    <row r="461" x14ac:dyDescent="0.15"/>
    <row r="462" x14ac:dyDescent="0.15"/>
    <row r="463" x14ac:dyDescent="0.15"/>
    <row r="464" x14ac:dyDescent="0.15"/>
    <row r="465" x14ac:dyDescent="0.15"/>
    <row r="466" x14ac:dyDescent="0.15"/>
    <row r="467" x14ac:dyDescent="0.15"/>
    <row r="468" x14ac:dyDescent="0.15"/>
    <row r="469" x14ac:dyDescent="0.15"/>
    <row r="470" x14ac:dyDescent="0.15"/>
    <row r="471" x14ac:dyDescent="0.15"/>
    <row r="472" x14ac:dyDescent="0.15"/>
    <row r="473" x14ac:dyDescent="0.15"/>
    <row r="474" x14ac:dyDescent="0.15"/>
    <row r="475" x14ac:dyDescent="0.15"/>
    <row r="476" x14ac:dyDescent="0.15"/>
    <row r="477" x14ac:dyDescent="0.15"/>
    <row r="478" x14ac:dyDescent="0.15"/>
    <row r="479" x14ac:dyDescent="0.15"/>
    <row r="480" x14ac:dyDescent="0.15"/>
    <row r="481" x14ac:dyDescent="0.15"/>
    <row r="482" x14ac:dyDescent="0.15"/>
    <row r="483" x14ac:dyDescent="0.15"/>
    <row r="484" x14ac:dyDescent="0.15"/>
    <row r="485" x14ac:dyDescent="0.15"/>
    <row r="486" x14ac:dyDescent="0.15"/>
    <row r="487" x14ac:dyDescent="0.15"/>
    <row r="488" x14ac:dyDescent="0.15"/>
    <row r="489" x14ac:dyDescent="0.15"/>
    <row r="490" x14ac:dyDescent="0.15"/>
    <row r="491" x14ac:dyDescent="0.15"/>
    <row r="492" x14ac:dyDescent="0.15"/>
    <row r="493" x14ac:dyDescent="0.15"/>
    <row r="494" x14ac:dyDescent="0.15"/>
    <row r="495" x14ac:dyDescent="0.15"/>
    <row r="496" x14ac:dyDescent="0.15"/>
    <row r="497" x14ac:dyDescent="0.15"/>
    <row r="498" x14ac:dyDescent="0.15"/>
    <row r="499" x14ac:dyDescent="0.15"/>
  </sheetData>
  <mergeCells count="2">
    <mergeCell ref="A1:I1"/>
    <mergeCell ref="B13:C13"/>
  </mergeCells>
  <pageMargins left="1.36" right="0.47244094488188981" top="1.66" bottom="0.39" header="0" footer="0"/>
  <pageSetup paperSize="256" scale="9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1</vt:i4>
      </vt:variant>
    </vt:vector>
  </HeadingPairs>
  <TitlesOfParts>
    <vt:vector size="12" baseType="lpstr">
      <vt:lpstr>Nomenclaturas</vt:lpstr>
      <vt:lpstr>Caratulas</vt:lpstr>
      <vt:lpstr>Id_Proyecto</vt:lpstr>
      <vt:lpstr>TramosAP</vt:lpstr>
      <vt:lpstr>AccesoriosAP</vt:lpstr>
      <vt:lpstr>Collarines</vt:lpstr>
      <vt:lpstr>Plantilla_Alc</vt:lpstr>
      <vt:lpstr>DATOS_ALCANTARILLADO</vt:lpstr>
      <vt:lpstr>Sumideros</vt:lpstr>
      <vt:lpstr>TILL</vt:lpstr>
      <vt:lpstr>TILL_PARA COMERCIAL</vt:lpstr>
      <vt:lpstr>Id_Proyecto!Área_de_impresión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César</dc:creator>
  <cp:lastModifiedBy>Microsoft Office User</cp:lastModifiedBy>
  <cp:lastPrinted>2019-06-26T15:54:11Z</cp:lastPrinted>
  <dcterms:created xsi:type="dcterms:W3CDTF">2006-11-01T01:31:45Z</dcterms:created>
  <dcterms:modified xsi:type="dcterms:W3CDTF">2024-11-22T15:15:13Z</dcterms:modified>
</cp:coreProperties>
</file>